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e2ea6a2a04e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равнение" sheetId="1" r:id="Rd7191b7bc6974ae9"/>
    <x:sheet xmlns:r="http://schemas.openxmlformats.org/officeDocument/2006/relationships" name="Предложения" sheetId="2" r:id="R158f43fff56c4d3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General"/>
  </x:numFmts>
  <x:fonts count="6">
    <x:font>
      <x:sz val="11"/>
      <x:name val="Carlito"/>
    </x:font>
    <x:font>
      <x:sz val="11"/>
      <x:color rgb="FF25312C"/>
      <x:name val="Arial"/>
    </x:font>
    <x:font>
      <x:b/>
      <x:sz val="17"/>
      <x:color rgb="FF25312C"/>
      <x:name val="Arial"/>
    </x:font>
    <x:font>
      <x:sz val="11"/>
      <x:color rgb="FF5C675F"/>
      <x:name val="Arial"/>
    </x:font>
    <x:font>
      <x:b/>
      <x:sz val="11"/>
      <x:color rgb="FF25312C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EEF2EE"/>
      </x:patternFill>
    </x:fill>
    <x:fill>
      <x:patternFill patternType="solid">
        <x:fgColor rgb="FF31483B"/>
      </x:patternFill>
    </x:fill>
  </x:fills>
  <x:borders count="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0" fontId="4" fillId="3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1" xfId="0" applyNumberFormat="1" applyFont="1" applyFill="1" applyBorder="1" applyAlignment="1">
      <x:alignment vertical="center"/>
    </x:xf>
    <x:xf numFmtId="0" fontId="5" fillId="4" borderId="2" xfId="0" applyNumberFormat="1" applyFont="1" applyFill="1" applyBorder="1" applyAlignment="1">
      <x:alignment vertical="center"/>
    </x:xf>
    <x:xf numFmtId="0" fontId="5" fillId="4" borderId="3" xfId="0" applyNumberFormat="1" applyFont="1" applyFill="1" applyBorder="1" applyAlignment="1">
      <x:alignment vertical="center"/>
    </x:xf>
    <x:xf numFmtId="0" fontId="5" fillId="4" borderId="1" xfId="0" applyNumberFormat="1" applyFont="1" applyFill="1" applyBorder="1" applyAlignment="1">
      <x:alignment vertical="center" wrapText="1"/>
    </x:xf>
    <x:xf numFmtId="0" fontId="5" fillId="4" borderId="2" xfId="0" applyNumberFormat="1" applyFont="1" applyFill="1" applyBorder="1" applyAlignment="1">
      <x:alignment vertical="center" wrapText="1"/>
    </x:xf>
    <x:xf numFmtId="0" fontId="5" fillId="4" borderId="3" xfId="0" applyNumberFormat="1" applyFont="1" applyFill="1" applyBorder="1" applyAlignment="1">
      <x:alignment vertical="center" wrapText="1"/>
    </x:xf>
    <x:xf numFmtId="0" fontId="5" fillId="4" borderId="1" xfId="0" applyNumberFormat="1" applyFont="1" applyFill="1" applyBorder="1" applyAlignment="1">
      <x:alignment horizontal="center" vertical="center" wrapText="1"/>
    </x:xf>
    <x:xf numFmtId="0" fontId="5" fillId="4" borderId="2" xfId="0" applyNumberFormat="1" applyFont="1" applyFill="1" applyBorder="1" applyAlignment="1">
      <x:alignment horizontal="center" vertical="center" wrapText="1"/>
    </x:xf>
    <x:xf numFmtId="0" fontId="5" fillId="4" borderId="3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right" vertical="center"/>
    </x:xf>
    <x:xf numFmtId="201" fontId="1" fillId="2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right" vertical="center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201" fontId="1" fillId="2" borderId="0" xfId="0" applyNumberFormat="1" applyFont="1" applyFill="1" applyBorder="1" applyAlignment="1">
      <x:alignment horizontal="right" vertical="center" wrapText="1"/>
    </x:xf>
    <x:xf numFmtId="200" fontId="1" fillId="2" borderId="0" xfId="0" applyNumberFormat="1" applyFont="1" applyFill="1" applyBorder="1" applyAlignment="1">
      <x:alignment horizontal="right"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dxfs count="2">
    <x:dxf>
      <x:font>
        <x:b/>
        <x:color rgb="FF9C3500"/>
      </x:font>
      <x:fill>
        <x:patternFill patternType="solid">
          <x:bgColor rgb="FFFBE5D6"/>
        </x:patternFill>
      </x:fill>
    </x:dxf>
    <x:dxf>
      <x:font>
        <x:b/>
        <x:color rgb="FF9C3500"/>
      </x:font>
      <x:fill>
        <x:patternFill patternType="solid">
          <x:bgColor rgb="FFFBE5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40bfd5b57b4688" /><Relationship Type="http://schemas.openxmlformats.org/officeDocument/2006/relationships/theme" Target="/xl/theme/theme1.xml" Id="R2c5281ea2ff44572" /><Relationship Type="http://schemas.openxmlformats.org/officeDocument/2006/relationships/sharedStrings" Target="/xl/sharedStrings.xml" Id="R669799505343412e" /><Relationship Type="http://schemas.openxmlformats.org/officeDocument/2006/relationships/worksheet" Target="/xl/worksheets/sheet1.xml" Id="Rd7191b7bc6974ae9" /><Relationship Type="http://schemas.openxmlformats.org/officeDocument/2006/relationships/worksheet" Target="/xl/worksheets/sheet2.xml" Id="R158f43fff56c4d3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483B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4.670000076293945" hidden="0" customWidth="1"/>
    <x:col min="2" max="2" width="40" hidden="0" customWidth="1"/>
    <x:col min="3" max="3" width="9.4399995803833" hidden="0" customWidth="1"/>
    <x:col min="4" max="4" width="10.5600004196167" hidden="0" customWidth="1"/>
    <x:col min="5" max="5" width="16.670000076293945" hidden="0" customWidth="1"/>
    <x:col min="6" max="6" width="16.670000076293945" hidden="0" customWidth="1"/>
    <x:col min="7" max="7" width="16.67000007629394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25" customHeight="1">
      <x:c r="A2" s="3" t="str">
        <x:v>Сравнение смет на ремонт</x:v>
      </x:c>
      <x:c r="B2" s="2"/>
      <x:c r="C2" s="2"/>
      <x:c r="D2" s="2"/>
      <x:c r="E2" s="2"/>
      <x:c r="F2" s="2"/>
      <x:c r="G2" s="2"/>
    </x:row>
    <x:row r="3" ht="25" customHeight="1">
      <x:c r="A3" s="4" t="str">
        <x:v>Учебный пример: одна комната, пол 18 м². Все документы и цены вымышлены.</x:v>
      </x:c>
      <x:c r="B3" s="4"/>
      <x:c r="C3" s="4"/>
      <x:c r="D3" s="4"/>
      <x:c r="E3" s="4"/>
      <x:c r="F3" s="4"/>
      <x:c r="G3" s="4"/>
    </x:row>
    <x:row r="4" ht="25" customHeight="1">
      <x:c r="A4" s="2"/>
      <x:c r="B4" s="2" t="str">
        <x:v>Подрядчик</x:v>
      </x:c>
      <x:c r="C4" s="2"/>
      <x:c r="D4" s="2"/>
      <x:c r="E4" s="5" t="str">
        <x:v>Предложение А</x:v>
      </x:c>
      <x:c r="F4" s="5" t="str">
        <x:v>Предложение Б</x:v>
      </x:c>
      <x:c r="G4" s="5"/>
    </x:row>
    <x:row r="5" ht="25" customHeight="1">
      <x:c r="A5" s="2"/>
      <x:c r="B5" s="2" t="str">
        <x:v>Учтённая сумма, ₽</x:v>
      </x:c>
      <x:c r="C5" s="2"/>
      <x:c r="D5" s="2"/>
      <x:c r="E5" s="10" t="n">
        <x:f>IF(OR(E$4="",COUNT(E12:E26)=0),"",SUM(E12:E26))</x:f>
        <x:v>47380</x:v>
      </x:c>
      <x:c r="F5" s="10" t="n">
        <x:f>IF(OR(F$4="",COUNT(F12:F26)=0),"",SUM(F12:F26))</x:f>
        <x:v>39580</x:v>
      </x:c>
      <x:c r="G5" s="10" t="str">
        <x:f>IF(OR(G$4="",COUNT(G12:G26)=0),"",SUM(G12:G26))</x:f>
      </x:c>
    </x:row>
    <x:row r="6" ht="36" customHeight="1">
      <x:c r="A6" s="2"/>
      <x:c r="B6" s="7" t="str">
        <x:v>Полный итог по этому составу, ₽</x:v>
      </x:c>
      <x:c r="C6" s="7"/>
      <x:c r="D6" s="7"/>
      <x:c r="E6" s="11" t="n">
        <x:f>IF(OR(E$4="",COUNTA($B$12:$B$26)=0),"",IF(COUNT(E12:E26)=COUNTA($B$12:$B$26),SUM(E12:E26),"Уточнить строки"))</x:f>
        <x:v>47380</x:v>
      </x:c>
      <x:c r="F6" s="11" t="str">
        <x:f>IF(OR(F$4="",COUNTA($B$12:$B$26)=0),"",IF(COUNT(F12:F26)=COUNTA($B$12:$B$26),SUM(F12:F26),"Уточнить строки"))</x:f>
        <x:v>Уточнить строки</x:v>
      </x:c>
      <x:c r="G6" s="11" t="str">
        <x:f>IF(OR(G$4="",COUNTA($B$12:$B$26)=0),"",IF(COUNT(G12:G26)=COUNTA($B$12:$B$26),SUM(G12:G26),"Уточнить строки"))</x:f>
      </x:c>
    </x:row>
    <x:row r="7" ht="25" customHeight="1">
      <x:c r="A7" s="2"/>
      <x:c r="B7" s="2" t="str">
        <x:v>Строки, которые нужно уточнить</x:v>
      </x:c>
      <x:c r="C7" s="2"/>
      <x:c r="D7" s="2"/>
      <x:c r="E7" s="12" t="n">
        <x:f>IF(OR(E$4="",COUNTA($B$12:$B$26)=0),"",COUNTA($B$12:$B$26)-COUNT(E12:E26))</x:f>
        <x:v>0</x:v>
      </x:c>
      <x:c r="F7" s="12" t="n">
        <x:f>IF(OR(F$4="",COUNTA($B$12:$B$26)=0),"",COUNTA($B$12:$B$26)-COUNT(F12:F26))</x:f>
        <x:v>1</x:v>
      </x:c>
      <x:c r="G7" s="12" t="str">
        <x:f>IF(OR(G$4="",COUNTA($B$12:$B$26)=0),"",COUNTA($B$12:$B$26)-COUNT(G12:G26))</x:f>
      </x:c>
    </x:row>
    <x:row r="8" ht="25" customHeight="1">
      <x:c r="A8" s="2"/>
      <x:c r="B8" s="2"/>
      <x:c r="C8" s="2"/>
      <x:c r="D8" s="2"/>
      <x:c r="E8" s="2"/>
      <x:c r="F8" s="2"/>
      <x:c r="G8" s="2"/>
    </x:row>
    <x:row r="9" ht="25" customHeight="1">
      <x:c r="A9" s="2"/>
      <x:c r="B9" s="4" t="str">
        <x:v>Жёлтые поля — для ввода. Сначала задайте состав, единицы и объёмы; затем заполните «Предложения».</x:v>
      </x:c>
      <x:c r="C9" s="4"/>
      <x:c r="D9" s="4"/>
      <x:c r="E9" s="4"/>
      <x:c r="F9" s="4"/>
      <x:c r="G9" s="4"/>
    </x:row>
    <x:row r="10" ht="25" customHeight="1">
      <x:c r="A10" s="2"/>
      <x:c r="B10" s="4" t="str">
        <x:v>Неизвестные обязательные расходы блокируют полный итог. Учтённая сумма может быть неполной.</x:v>
      </x:c>
      <x:c r="C10" s="4"/>
      <x:c r="D10" s="4"/>
      <x:c r="E10" s="4"/>
      <x:c r="F10" s="4"/>
      <x:c r="G10" s="4"/>
    </x:row>
    <x:row r="11" ht="38" customHeight="1">
      <x:c r="A11" s="21" t="str">
        <x:v>№</x:v>
      </x:c>
      <x:c r="B11" s="22" t="str">
        <x:v>Единый состав работ и материалов</x:v>
      </x:c>
      <x:c r="C11" s="22" t="str">
        <x:v>Ед.</x:v>
      </x:c>
      <x:c r="D11" s="22" t="str">
        <x:v>Объём</x:v>
      </x:c>
      <x:c r="E11" s="22" t="str">
        <x:v>А, ₽</x:v>
      </x:c>
      <x:c r="F11" s="22" t="str">
        <x:v>Б, ₽</x:v>
      </x:c>
      <x:c r="G11" s="23" t="str">
        <x:v>В, ₽</x:v>
      </x:c>
    </x:row>
    <x:row r="12" ht="38" customHeight="1">
      <x:c r="A12" s="2" t="n">
        <x:v>1</x:v>
      </x:c>
      <x:c r="B12" s="24" t="str">
        <x:v>Защита пола и мебели</x:v>
      </x:c>
      <x:c r="C12" s="5" t="str">
        <x:v>комплект</x:v>
      </x:c>
      <x:c r="D12" s="26" t="n">
        <x:v>1</x:v>
      </x:c>
      <x:c r="E12" s="10" t="n">
        <x:f>IF(OR($B12="",E$4=""),"",'Предложения'!G8)</x:f>
        <x:v>1800</x:v>
      </x:c>
      <x:c r="F12" s="10" t="n">
        <x:f>IF(OR($B12="",F$4=""),"",'Предложения'!G27)</x:f>
        <x:v>1200</x:v>
      </x:c>
      <x:c r="G12" s="10" t="str">
        <x:f>IF(OR($B12="",G$4=""),"",'Предложения'!G46)</x:f>
      </x:c>
    </x:row>
    <x:row r="13" ht="38" customHeight="1">
      <x:c r="A13" s="2" t="n">
        <x:v>2</x:v>
      </x:c>
      <x:c r="B13" s="24" t="str">
        <x:v>Снятие обоев</x:v>
      </x:c>
      <x:c r="C13" s="5" t="str">
        <x:v>м²</x:v>
      </x:c>
      <x:c r="D13" s="26" t="n">
        <x:v>42</x:v>
      </x:c>
      <x:c r="E13" s="10" t="n">
        <x:f>IF(OR($B13="",E$4=""),"",'Предложения'!G9)</x:f>
        <x:v>5040</x:v>
      </x:c>
      <x:c r="F13" s="10" t="n">
        <x:f>IF(OR($B13="",F$4=""),"",'Предложения'!G28)</x:f>
        <x:v>4200</x:v>
      </x:c>
      <x:c r="G13" s="10" t="str">
        <x:f>IF(OR($B13="",G$4=""),"",'Предложения'!G47)</x:f>
      </x:c>
    </x:row>
    <x:row r="14" ht="38" customHeight="1">
      <x:c r="A14" s="2" t="n">
        <x:v>3</x:v>
      </x:c>
      <x:c r="B14" s="24" t="str">
        <x:v>Подготовка стен: мелкие дефекты и грунтование</x:v>
      </x:c>
      <x:c r="C14" s="5" t="str">
        <x:v>м²</x:v>
      </x:c>
      <x:c r="D14" s="26" t="n">
        <x:v>42</x:v>
      </x:c>
      <x:c r="E14" s="10" t="n">
        <x:f>IF(OR($B14="",E$4=""),"",'Предложения'!G10)</x:f>
        <x:v>9240</x:v>
      </x:c>
      <x:c r="F14" s="10" t="n">
        <x:f>IF(OR($B14="",F$4=""),"",'Предложения'!G29)</x:f>
        <x:v>8400</x:v>
      </x:c>
      <x:c r="G14" s="10" t="str">
        <x:f>IF(OR($B14="",G$4=""),"",'Предложения'!G48)</x:f>
      </x:c>
    </x:row>
    <x:row r="15" ht="38" customHeight="1">
      <x:c r="A15" s="2" t="n">
        <x:v>4</x:v>
      </x:c>
      <x:c r="B15" s="24" t="str">
        <x:v>Окраска стен в два слоя</x:v>
      </x:c>
      <x:c r="C15" s="5" t="str">
        <x:v>м²</x:v>
      </x:c>
      <x:c r="D15" s="26" t="n">
        <x:v>42</x:v>
      </x:c>
      <x:c r="E15" s="10" t="n">
        <x:f>IF(OR($B15="",E$4=""),"",'Предложения'!G11)</x:f>
        <x:v>12600</x:v>
      </x:c>
      <x:c r="F15" s="10" t="n">
        <x:f>IF(OR($B15="",F$4=""),"",'Предложения'!G30)</x:f>
        <x:v>11760</x:v>
      </x:c>
      <x:c r="G15" s="10" t="str">
        <x:f>IF(OR($B15="",G$4=""),"",'Предложения'!G49)</x:f>
      </x:c>
    </x:row>
    <x:row r="16" ht="38" customHeight="1">
      <x:c r="A16" s="2" t="n">
        <x:v>5</x:v>
      </x:c>
      <x:c r="B16" s="24" t="str">
        <x:v>Белая матовая краска</x:v>
      </x:c>
      <x:c r="C16" s="5" t="str">
        <x:v>л</x:v>
      </x:c>
      <x:c r="D16" s="26" t="n">
        <x:v>20</x:v>
      </x:c>
      <x:c r="E16" s="10" t="n">
        <x:f>IF(OR($B16="",E$4=""),"",'Предложения'!G12)</x:f>
        <x:v>6400</x:v>
      </x:c>
      <x:c r="F16" s="10" t="n">
        <x:f>IF(OR($B16="",F$4=""),"",'Предложения'!G31)</x:f>
        <x:v>6000</x:v>
      </x:c>
      <x:c r="G16" s="10" t="str">
        <x:f>IF(OR($B16="",G$4=""),"",'Предложения'!G50)</x:f>
      </x:c>
    </x:row>
    <x:row r="17" ht="38" customHeight="1">
      <x:c r="A17" s="2" t="n">
        <x:v>6</x:v>
      </x:c>
      <x:c r="B17" s="24" t="str">
        <x:v>Грунтовка и шпаклёвка</x:v>
      </x:c>
      <x:c r="C17" s="5" t="str">
        <x:v>комплект</x:v>
      </x:c>
      <x:c r="D17" s="26" t="n">
        <x:v>1</x:v>
      </x:c>
      <x:c r="E17" s="10" t="n">
        <x:f>IF(OR($B17="",E$4=""),"",'Предложения'!G13)</x:f>
        <x:v>2400</x:v>
      </x:c>
      <x:c r="F17" s="10" t="n">
        <x:f>IF(OR($B17="",F$4=""),"",'Предложения'!G32)</x:f>
        <x:v>2100</x:v>
      </x:c>
      <x:c r="G17" s="10" t="str">
        <x:f>IF(OR($B17="",G$4=""),"",'Предложения'!G51)</x:f>
      </x:c>
    </x:row>
    <x:row r="18" ht="38" customHeight="1">
      <x:c r="A18" s="2" t="n">
        <x:v>7</x:v>
      </x:c>
      <x:c r="B18" s="24" t="str">
        <x:v>Монтаж плинтуса</x:v>
      </x:c>
      <x:c r="C18" s="5" t="str">
        <x:v>пог. м</x:v>
      </x:c>
      <x:c r="D18" s="26" t="n">
        <x:v>16</x:v>
      </x:c>
      <x:c r="E18" s="10" t="n">
        <x:f>IF(OR($B18="",E$4=""),"",'Предложения'!G14)</x:f>
        <x:v>2880</x:v>
      </x:c>
      <x:c r="F18" s="10" t="n">
        <x:f>IF(OR($B18="",F$4=""),"",'Предложения'!G33)</x:f>
        <x:v>2560</x:v>
      </x:c>
      <x:c r="G18" s="10" t="str">
        <x:f>IF(OR($B18="",G$4=""),"",'Предложения'!G52)</x:f>
      </x:c>
    </x:row>
    <x:row r="19" ht="38" customHeight="1">
      <x:c r="A19" s="2" t="n">
        <x:v>8</x:v>
      </x:c>
      <x:c r="B19" s="24" t="str">
        <x:v>Плинтус ПВХ белый 60 мм</x:v>
      </x:c>
      <x:c r="C19" s="5" t="str">
        <x:v>пог. м</x:v>
      </x:c>
      <x:c r="D19" s="26" t="n">
        <x:v>16</x:v>
      </x:c>
      <x:c r="E19" s="10" t="n">
        <x:f>IF(OR($B19="",E$4=""),"",'Предложения'!G15)</x:f>
        <x:v>1920</x:v>
      </x:c>
      <x:c r="F19" s="10" t="n">
        <x:f>IF(OR($B19="",F$4=""),"",'Предложения'!G34)</x:f>
        <x:v>1760</x:v>
      </x:c>
      <x:c r="G19" s="10" t="str">
        <x:f>IF(OR($B19="",G$4=""),"",'Предложения'!G53)</x:f>
      </x:c>
    </x:row>
    <x:row r="20" ht="38" customHeight="1">
      <x:c r="A20" s="2" t="n">
        <x:v>9</x:v>
      </x:c>
      <x:c r="B20" s="24" t="str">
        <x:v>Вывоз мусора</x:v>
      </x:c>
      <x:c r="C20" s="5" t="str">
        <x:v>рейс</x:v>
      </x:c>
      <x:c r="D20" s="26" t="n">
        <x:v>1</x:v>
      </x:c>
      <x:c r="E20" s="10" t="n">
        <x:f>IF(OR($B20="",E$4=""),"",'Предложения'!G16)</x:f>
        <x:v>3500</x:v>
      </x:c>
      <x:c r="F20" s="10" t="str">
        <x:f>IF(OR($B20="",F$4=""),"",'Предложения'!G35)</x:f>
        <x:v>Уточнить</x:v>
      </x:c>
      <x:c r="G20" s="10" t="str">
        <x:f>IF(OR($B20="",G$4=""),"",'Предложения'!G54)</x:f>
      </x:c>
    </x:row>
    <x:row r="21" ht="38" customHeight="1">
      <x:c r="A21" s="2" t="n">
        <x:v>10</x:v>
      </x:c>
      <x:c r="B21" s="24" t="str">
        <x:v>Доставка и подъём</x:v>
      </x:c>
      <x:c r="C21" s="5" t="str">
        <x:v>комплект</x:v>
      </x:c>
      <x:c r="D21" s="26" t="n">
        <x:v>1</x:v>
      </x:c>
      <x:c r="E21" s="10" t="n">
        <x:f>IF(OR($B21="",E$4=""),"",'Предложения'!G17)</x:f>
        <x:v>1600</x:v>
      </x:c>
      <x:c r="F21" s="10" t="n">
        <x:f>IF(OR($B21="",F$4=""),"",'Предложения'!G36)</x:f>
        <x:v>1600</x:v>
      </x:c>
      <x:c r="G21" s="10" t="str">
        <x:f>IF(OR($B21="",G$4=""),"",'Предложения'!G55)</x:f>
      </x:c>
    </x:row>
    <x:row r="22" ht="38" customHeight="1">
      <x:c r="A22" s="2" t="n">
        <x:v>11</x:v>
      </x:c>
      <x:c r="B22" s="24"/>
      <x:c r="C22" s="5"/>
      <x:c r="D22" s="26"/>
      <x:c r="E22" s="10" t="str">
        <x:f>IF(OR($B22="",E$4=""),"",'Предложения'!G18)</x:f>
      </x:c>
      <x:c r="F22" s="10" t="str">
        <x:f>IF(OR($B22="",F$4=""),"",'Предложения'!G37)</x:f>
      </x:c>
      <x:c r="G22" s="10" t="str">
        <x:f>IF(OR($B22="",G$4=""),"",'Предложения'!G56)</x:f>
      </x:c>
    </x:row>
    <x:row r="23" ht="38" customHeight="1">
      <x:c r="A23" s="2" t="n">
        <x:v>12</x:v>
      </x:c>
      <x:c r="B23" s="24"/>
      <x:c r="C23" s="5"/>
      <x:c r="D23" s="26"/>
      <x:c r="E23" s="10" t="str">
        <x:f>IF(OR($B23="",E$4=""),"",'Предложения'!G19)</x:f>
      </x:c>
      <x:c r="F23" s="10" t="str">
        <x:f>IF(OR($B23="",F$4=""),"",'Предложения'!G38)</x:f>
      </x:c>
      <x:c r="G23" s="10" t="str">
        <x:f>IF(OR($B23="",G$4=""),"",'Предложения'!G57)</x:f>
      </x:c>
    </x:row>
    <x:row r="24" ht="38" customHeight="1">
      <x:c r="A24" s="2" t="n">
        <x:v>13</x:v>
      </x:c>
      <x:c r="B24" s="24"/>
      <x:c r="C24" s="5"/>
      <x:c r="D24" s="26"/>
      <x:c r="E24" s="10" t="str">
        <x:f>IF(OR($B24="",E$4=""),"",'Предложения'!G20)</x:f>
      </x:c>
      <x:c r="F24" s="10" t="str">
        <x:f>IF(OR($B24="",F$4=""),"",'Предложения'!G39)</x:f>
      </x:c>
      <x:c r="G24" s="10" t="str">
        <x:f>IF(OR($B24="",G$4=""),"",'Предложения'!G58)</x:f>
      </x:c>
    </x:row>
    <x:row r="25" ht="38" customHeight="1">
      <x:c r="A25" s="2" t="n">
        <x:v>14</x:v>
      </x:c>
      <x:c r="B25" s="24"/>
      <x:c r="C25" s="5"/>
      <x:c r="D25" s="26"/>
      <x:c r="E25" s="10" t="str">
        <x:f>IF(OR($B25="",E$4=""),"",'Предложения'!G21)</x:f>
      </x:c>
      <x:c r="F25" s="10" t="str">
        <x:f>IF(OR($B25="",F$4=""),"",'Предложения'!G40)</x:f>
      </x:c>
      <x:c r="G25" s="10" t="str">
        <x:f>IF(OR($B25="",G$4=""),"",'Предложения'!G59)</x:f>
      </x:c>
    </x:row>
    <x:row r="26" ht="38" customHeight="1">
      <x:c r="A26" s="2" t="n">
        <x:v>15</x:v>
      </x:c>
      <x:c r="B26" s="24"/>
      <x:c r="C26" s="5"/>
      <x:c r="D26" s="26"/>
      <x:c r="E26" s="10" t="str">
        <x:f>IF(OR($B26="",E$4=""),"",'Предложения'!G22)</x:f>
      </x:c>
      <x:c r="F26" s="10" t="str">
        <x:f>IF(OR($B26="",F$4=""),"",'Предложения'!G41)</x:f>
      </x:c>
      <x:c r="G26" s="10" t="str">
        <x:f>IF(OR($B26="",G$4=""),"",'Предложения'!G60)</x:f>
      </x:c>
    </x:row>
    <x:row r="27" ht="25" customHeight="1">
      <x:c r="A27" s="2"/>
      <x:c r="B27" s="2"/>
      <x:c r="C27" s="2"/>
      <x:c r="D27" s="2"/>
      <x:c r="E27" s="2"/>
      <x:c r="F27" s="2"/>
      <x:c r="G27" s="2"/>
    </x:row>
    <x:row r="28" ht="25" customHeight="1">
      <x:c r="A28" s="2"/>
      <x:c r="B28" s="4" t="str">
        <x:v>Заполняйте одинаковый состав для всех подрядчиков; строки без названия не участвуют в расчёте.</x:v>
      </x:c>
      <x:c r="C28" s="4"/>
      <x:c r="D28" s="4"/>
      <x:c r="E28" s="4"/>
      <x:c r="F28" s="4"/>
      <x:c r="G28" s="4"/>
    </x:row>
    <x:row r="29" ht="25" customHeight="1">
      <x:c r="A29" s="2"/>
      <x:c r="B29" s="4" t="str">
        <x:v>Перед вводом приведите единицы к общим: 2 ведра × 10 л = 20 л; 8 планок × 2 м = 16 м.</x:v>
      </x:c>
      <x:c r="C29" s="4"/>
      <x:c r="D29" s="4"/>
      <x:c r="E29" s="4"/>
      <x:c r="F29" s="4"/>
      <x:c r="G29" s="4"/>
    </x:row>
    <x:row r="30" ht="25" customHeight="1">
      <x:c r="A30" s="2"/>
      <x:c r="B30" s="4" t="str">
        <x:v>Объём в предложении должен совпасть с общим. Отличие требует уточнения, а не автоматического пересчёта.</x:v>
      </x:c>
      <x:c r="C30" s="4"/>
      <x:c r="D30" s="4"/>
      <x:c r="E30" s="4"/>
      <x:c r="F30" s="4"/>
      <x:c r="G30" s="4"/>
    </x:row>
    <x:row r="31" ht="25" customHeight="1">
      <x:c r="A31" s="2"/>
      <x:c r="B31" s="4" t="str">
        <x:v>Полный итог относится только к введённому составу. Качество материалов и условия договора сравните отдельно.</x:v>
      </x:c>
      <x:c r="C31" s="4"/>
      <x:c r="D31" s="4"/>
      <x:c r="E31" s="4"/>
      <x:c r="F31" s="4"/>
      <x:c r="G31" s="4"/>
    </x:row>
    <x:row r="32" ht="25" customHeight="1">
      <x:c r="A32" s="2"/>
      <x:c r="B32" s="4" t="str">
        <x:v>Не вставляйте строки вне 15 подготовленных позиций. Чтобы добавить позицию, заполните следующую пустую.</x:v>
      </x:c>
      <x:c r="C32" s="4"/>
      <x:c r="D32" s="4"/>
      <x:c r="E32" s="4"/>
      <x:c r="F32" s="4"/>
      <x:c r="G32" s="4"/>
    </x:row>
    <x:row r="33" ht="25" customHeight="1">
      <x:c r="A33" s="2"/>
      <x:c r="B33" s="4" t="str">
        <x:v>У обоих подрядчиков не указаны марка и укрывистость краски. Итог А не доказывает равенство качества.</x:v>
      </x:c>
      <x:c r="C33" s="4"/>
      <x:c r="D33" s="4"/>
      <x:c r="E33" s="4"/>
      <x:c r="F33" s="4"/>
      <x:c r="G33" s="4"/>
    </x:row>
    <x:row r="34" ht="25" customHeight="1">
      <x:c r="A34" s="2"/>
      <x:c r="B34" s="2"/>
      <x:c r="C34" s="2"/>
      <x:c r="D34" s="2"/>
      <x:c r="E34" s="2"/>
      <x:c r="F34" s="2"/>
      <x:c r="G34" s="2"/>
    </x:row>
    <x:row r="35" ht="25" customHeight="1">
      <x:c r="A35" s="2"/>
      <x:c r="B35" s="2"/>
      <x:c r="C35" s="2"/>
      <x:c r="D35" s="2"/>
      <x:c r="E35" s="2"/>
      <x:c r="F35" s="2"/>
      <x:c r="G35" s="2"/>
    </x:row>
  </x:sheetData>
  <x:conditionalFormatting sqref="E5:G26">
    <x:cfRule type="containsText" dxfId="0" priority="1" operator="containsText" text="Уточнить"/>
  </x:conditionalFormatting>
  <x:dataValidations count="1">
    <x:dataValidation type="decimal" operator="greaterThan" sqref="D12:D26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9AA99C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.670000076293945" hidden="0" customWidth="1"/>
    <x:col min="2" max="2" width="32.439998626708984" hidden="0" customWidth="1"/>
    <x:col min="3" max="3" width="8.329999923706055" hidden="0" customWidth="1"/>
    <x:col min="4" max="4" width="12.220000267028809" hidden="0" customWidth="1"/>
    <x:col min="5" max="5" width="12.779999732971191" hidden="0" customWidth="1"/>
    <x:col min="6" max="6" width="9.109999656677246" hidden="0" customWidth="1"/>
    <x:col min="7" max="7" width="13.329999923706055" hidden="0" customWidth="1"/>
    <x:col min="8" max="8" width="31.110000610351562" hidden="0" customWidth="1"/>
    <x:col min="9" max="9" width="33.3300018310546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Предложения подрядчиков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2"/>
      <x:c r="B3" s="4" t="str">
        <x:v>Введите жёлтые поля. Объём и цена — числа; укажите источник: файл, лист/пункт или письменный ответ.</x:v>
      </x:c>
      <x:c r="C3" s="4"/>
      <x:c r="D3" s="4"/>
      <x:c r="E3" s="4"/>
      <x:c r="F3" s="4"/>
      <x:c r="G3" s="4"/>
      <x:c r="H3" s="4"/>
      <x:c r="I3" s="4"/>
    </x:row>
    <x:row r="4" ht="25" customHeight="1">
      <x:c r="A4" s="2"/>
      <x:c r="B4" s="4" t="str">
        <x:v>«Включено» — уже оплачено в другой строке: цена пустая, в «Входит в №» номер строки со статусом «Оценено».</x:v>
      </x:c>
      <x:c r="C4" s="4"/>
      <x:c r="D4" s="4"/>
      <x:c r="E4" s="4"/>
      <x:c r="F4" s="4"/>
      <x:c r="G4" s="4"/>
      <x:c r="H4" s="4"/>
      <x:c r="I4" s="4"/>
    </x:row>
    <x:row r="5" ht="25" customHeight="1">
      <x:c r="A5" s="2"/>
      <x:c r="B5" s="4" t="str">
        <x:v>«Оценено» — отдельная стоимость. «Неизвестно» или пропуск не считаются нулём. Суммы рассчитываются автоматически.</x:v>
      </x:c>
      <x:c r="C5" s="4"/>
      <x:c r="D5" s="4"/>
      <x:c r="E5" s="4"/>
      <x:c r="F5" s="4"/>
      <x:c r="G5" s="4"/>
      <x:c r="H5" s="4"/>
      <x:c r="I5" s="4"/>
    </x:row>
    <x:row r="6" ht="42" customHeight="1">
      <x:c r="A6" s="21" t="str">
        <x:v>№</x:v>
      </x:c>
      <x:c r="B6" s="22" t="str">
        <x:v>Позиция и общая единица</x:v>
      </x:c>
      <x:c r="C6" s="22" t="str">
        <x:v>Объём</x:v>
      </x:c>
      <x:c r="D6" s="22" t="str">
        <x:v>Цена за ед., ₽</x:v>
      </x:c>
      <x:c r="E6" s="22" t="str">
        <x:v>Статус</x:v>
      </x:c>
      <x:c r="F6" s="22" t="str">
        <x:v>Входит в №</x:v>
      </x:c>
      <x:c r="G6" s="22" t="str">
        <x:v>Учтено, ₽</x:v>
      </x:c>
      <x:c r="H6" s="22" t="str">
        <x:v>Источник / подтверждение</x:v>
      </x:c>
      <x:c r="I6" s="23" t="str">
        <x:v>Что уточнить</x:v>
      </x:c>
    </x:row>
    <x:row r="7" ht="25" customHeight="1">
      <x:c r="A7" s="6"/>
      <x:c r="B7" s="7" t="str">
        <x:f>IF('Сравнение'!$E$4="","Подрядчик А: задайте название на листе Сравнение",'Сравнение'!$E$4)</x:f>
        <x:v>Предложение А</x:v>
      </x:c>
      <x:c r="C7" s="6"/>
      <x:c r="D7" s="6"/>
      <x:c r="E7" s="6"/>
      <x:c r="F7" s="6"/>
      <x:c r="G7" s="6"/>
      <x:c r="H7" s="6"/>
      <x:c r="I7" s="6"/>
    </x:row>
    <x:row r="8" ht="54" customHeight="1">
      <x:c r="A8" s="2" t="n">
        <x:v>1</x:v>
      </x:c>
      <x:c r="B8" s="27" t="str">
        <x:f>IF('Сравнение'!$B12="","",'Сравнение'!$B12&amp;" ("&amp;'Сравнение'!$C12&amp;")")</x:f>
        <x:v>Защита пола и мебели (комплект)</x:v>
      </x:c>
      <x:c r="C8" s="30" t="n">
        <x:v>1</x:v>
      </x:c>
      <x:c r="D8" s="31" t="n">
        <x:v>1800</x:v>
      </x:c>
      <x:c r="E8" s="28" t="str">
        <x:v>Оценено</x:v>
      </x:c>
      <x:c r="F8" s="28"/>
      <x:c r="G8" s="32" t="n">
        <x:f>IF(OR('Сравнение'!$B12="",'Сравнение'!$E$4=""),"",IF(OR(NOT(ISNUMBER('Сравнение'!$D12)),'Сравнение'!$D12&lt;=0,'Сравнение'!$C12="",NOT(ISNUMBER(C8)),C8&lt;&gt;'Сравнение'!$D12,LEN(TRIM(H8))=0),"Уточнить",IF(E8="Оценено",IF(AND(ISNUMBER(D8),D8&gt;=0,F8=""),ROUND(C8*D8,2),"Уточнить"),IF(E8="Включено",IF(AND(D8="",ISNUMBER(F8),F8&gt;=1,F8&lt;=15,F8=INT(F8)),IF(AND(INDEX($E$8:$E$22,F8)="Оценено",INDEX('Сравнение'!$B$12:$B$26,F8)&lt;&gt;""),0,"Уточнить"),"Уточнить"),"Уточнить"))))</x:f>
        <x:v>1800</x:v>
      </x:c>
      <x:c r="H8" s="24" t="str">
        <x:v>Строка 8, D8:F8.</x:v>
      </x:c>
      <x:c r="I8" s="24" t="str"/>
    </x:row>
    <x:row r="9" ht="54" customHeight="1">
      <x:c r="A9" s="2" t="n">
        <x:v>2</x:v>
      </x:c>
      <x:c r="B9" s="27" t="str">
        <x:f>IF('Сравнение'!$B13="","",'Сравнение'!$B13&amp;" ("&amp;'Сравнение'!$C13&amp;")")</x:f>
        <x:v>Снятие обоев (м²)</x:v>
      </x:c>
      <x:c r="C9" s="30" t="n">
        <x:v>42</x:v>
      </x:c>
      <x:c r="D9" s="31" t="n">
        <x:v>120</x:v>
      </x:c>
      <x:c r="E9" s="28" t="str">
        <x:v>Оценено</x:v>
      </x:c>
      <x:c r="F9" s="28"/>
      <x:c r="G9" s="32" t="n">
        <x:f>IF(OR('Сравнение'!$B13="",'Сравнение'!$E$4=""),"",IF(OR(NOT(ISNUMBER('Сравнение'!$D13)),'Сравнение'!$D13&lt;=0,'Сравнение'!$C13="",NOT(ISNUMBER(C9)),C9&lt;&gt;'Сравнение'!$D13,LEN(TRIM(H9))=0),"Уточнить",IF(E9="Оценено",IF(AND(ISNUMBER(D9),D9&gt;=0,F9=""),ROUND(C9*D9,2),"Уточнить"),IF(E9="Включено",IF(AND(D9="",ISNUMBER(F9),F9&gt;=1,F9&lt;=15,F9=INT(F9)),IF(AND(INDEX($E$8:$E$22,F9)="Оценено",INDEX('Сравнение'!$B$12:$B$26,F9)&lt;&gt;""),0,"Уточнить"),"Уточнить"),"Уточнить"))))</x:f>
        <x:v>5040</x:v>
      </x:c>
      <x:c r="H9" s="24" t="str">
        <x:v>Строка 9, D9:F9.</x:v>
      </x:c>
      <x:c r="I9" s="24" t="str"/>
    </x:row>
    <x:row r="10" ht="54" customHeight="1">
      <x:c r="A10" s="2" t="n">
        <x:v>3</x:v>
      </x:c>
      <x:c r="B10" s="27" t="str">
        <x:f>IF('Сравнение'!$B14="","",'Сравнение'!$B14&amp;" ("&amp;'Сравнение'!$C14&amp;")")</x:f>
        <x:v>Подготовка стен: мелкие дефекты и грунтование (м²)</x:v>
      </x:c>
      <x:c r="C10" s="30" t="n">
        <x:v>42</x:v>
      </x:c>
      <x:c r="D10" s="31" t="n">
        <x:v>220</x:v>
      </x:c>
      <x:c r="E10" s="28" t="str">
        <x:v>Оценено</x:v>
      </x:c>
      <x:c r="F10" s="28"/>
      <x:c r="G10" s="32" t="n">
        <x:f>IF(OR('Сравнение'!$B14="",'Сравнение'!$E$4=""),"",IF(OR(NOT(ISNUMBER('Сравнение'!$D14)),'Сравнение'!$D14&lt;=0,'Сравнение'!$C14="",NOT(ISNUMBER(C10)),C10&lt;&gt;'Сравнение'!$D14,LEN(TRIM(H10))=0),"Уточнить",IF(E10="Оценено",IF(AND(ISNUMBER(D10),D10&gt;=0,F10=""),ROUND(C10*D10,2),"Уточнить"),IF(E10="Включено",IF(AND(D10="",ISNUMBER(F10),F10&gt;=1,F10&lt;=15,F10=INT(F10)),IF(AND(INDEX($E$8:$E$22,F10)="Оценено",INDEX('Сравнение'!$B$12:$B$26,F10)&lt;&gt;""),0,"Уточнить"),"Уточнить"),"Уточнить"))))</x:f>
        <x:v>9240</x:v>
      </x:c>
      <x:c r="H10" s="24" t="str">
        <x:v>Строка 10, D10:F10.</x:v>
      </x:c>
      <x:c r="I10" s="24" t="str"/>
    </x:row>
    <x:row r="11" ht="54" customHeight="1">
      <x:c r="A11" s="2" t="n">
        <x:v>4</x:v>
      </x:c>
      <x:c r="B11" s="27" t="str">
        <x:f>IF('Сравнение'!$B15="","",'Сравнение'!$B15&amp;" ("&amp;'Сравнение'!$C15&amp;")")</x:f>
        <x:v>Окраска стен в два слоя (м²)</x:v>
      </x:c>
      <x:c r="C11" s="30" t="n">
        <x:v>42</x:v>
      </x:c>
      <x:c r="D11" s="31" t="n">
        <x:v>300</x:v>
      </x:c>
      <x:c r="E11" s="28" t="str">
        <x:v>Оценено</x:v>
      </x:c>
      <x:c r="F11" s="28"/>
      <x:c r="G11" s="32" t="n">
        <x:f>IF(OR('Сравнение'!$B15="",'Сравнение'!$E$4=""),"",IF(OR(NOT(ISNUMBER('Сравнение'!$D15)),'Сравнение'!$D15&lt;=0,'Сравнение'!$C15="",NOT(ISNUMBER(C11)),C11&lt;&gt;'Сравнение'!$D15,LEN(TRIM(H11))=0),"Уточнить",IF(E11="Оценено",IF(AND(ISNUMBER(D11),D11&gt;=0,F11=""),ROUND(C11*D11,2),"Уточнить"),IF(E11="Включено",IF(AND(D11="",ISNUMBER(F11),F11&gt;=1,F11&lt;=15,F11=INT(F11)),IF(AND(INDEX($E$8:$E$22,F11)="Оценено",INDEX('Сравнение'!$B$12:$B$26,F11)&lt;&gt;""),0,"Уточнить"),"Уточнить"),"Уточнить"))))</x:f>
        <x:v>12600</x:v>
      </x:c>
      <x:c r="H11" s="24" t="str">
        <x:v>Строка 11, D11:F11.</x:v>
      </x:c>
      <x:c r="I11" s="24" t="str"/>
    </x:row>
    <x:row r="12" ht="54" customHeight="1">
      <x:c r="A12" s="2" t="n">
        <x:v>5</x:v>
      </x:c>
      <x:c r="B12" s="27" t="str">
        <x:f>IF('Сравнение'!$B16="","",'Сравнение'!$B16&amp;" ("&amp;'Сравнение'!$C16&amp;")")</x:f>
        <x:v>Белая матовая краска (л)</x:v>
      </x:c>
      <x:c r="C12" s="30" t="n">
        <x:v>20</x:v>
      </x:c>
      <x:c r="D12" s="31" t="n">
        <x:v>320</x:v>
      </x:c>
      <x:c r="E12" s="28" t="str">
        <x:v>Оценено</x:v>
      </x:c>
      <x:c r="F12" s="28"/>
      <x:c r="G12" s="32" t="n">
        <x:f>IF(OR('Сравнение'!$B16="",'Сравнение'!$E$4=""),"",IF(OR(NOT(ISNUMBER('Сравнение'!$D16)),'Сравнение'!$D16&lt;=0,'Сравнение'!$C16="",NOT(ISNUMBER(C12)),C12&lt;&gt;'Сравнение'!$D16,LEN(TRIM(H12))=0),"Уточнить",IF(E12="Оценено",IF(AND(ISNUMBER(D12),D12&gt;=0,F12=""),ROUND(C12*D12,2),"Уточнить"),IF(E12="Включено",IF(AND(D12="",ISNUMBER(F12),F12&gt;=1,F12&lt;=15,F12=INT(F12)),IF(AND(INDEX($E$8:$E$22,F12)="Оценено",INDEX('Сравнение'!$B$12:$B$26,F12)&lt;&gt;""),0,"Уточнить"),"Уточнить"),"Уточнить"))))</x:f>
        <x:v>6400</x:v>
      </x:c>
      <x:c r="H12" s="24" t="str">
        <x:v>D12:E12: 2 ведра × 10 л; 3 200 ₽ за ведро. Цена за л: 3 200 / 10.</x:v>
      </x:c>
      <x:c r="I12" s="24" t="str">
        <x:v>Какая марка и укрывистость краски?</x:v>
      </x:c>
    </x:row>
    <x:row r="13" ht="54" customHeight="1">
      <x:c r="A13" s="2" t="n">
        <x:v>6</x:v>
      </x:c>
      <x:c r="B13" s="27" t="str">
        <x:f>IF('Сравнение'!$B17="","",'Сравнение'!$B17&amp;" ("&amp;'Сравнение'!$C17&amp;")")</x:f>
        <x:v>Грунтовка и шпаклёвка (комплект)</x:v>
      </x:c>
      <x:c r="C13" s="30" t="n">
        <x:v>1</x:v>
      </x:c>
      <x:c r="D13" s="31" t="n">
        <x:v>2400</x:v>
      </x:c>
      <x:c r="E13" s="28" t="str">
        <x:v>Оценено</x:v>
      </x:c>
      <x:c r="F13" s="28"/>
      <x:c r="G13" s="32" t="n">
        <x:f>IF(OR('Сравнение'!$B17="",'Сравнение'!$E$4=""),"",IF(OR(NOT(ISNUMBER('Сравнение'!$D17)),'Сравнение'!$D17&lt;=0,'Сравнение'!$C17="",NOT(ISNUMBER(C13)),C13&lt;&gt;'Сравнение'!$D17,LEN(TRIM(H13))=0),"Уточнить",IF(E13="Оценено",IF(AND(ISNUMBER(D13),D13&gt;=0,F13=""),ROUND(C13*D13,2),"Уточнить"),IF(E13="Включено",IF(AND(D13="",ISNUMBER(F13),F13&gt;=1,F13&lt;=15,F13=INT(F13)),IF(AND(INDEX($E$8:$E$22,F13)="Оценено",INDEX('Сравнение'!$B$12:$B$26,F13)&lt;&gt;""),0,"Уточнить"),"Уточнить"),"Уточнить"))))</x:f>
        <x:v>2400</x:v>
      </x:c>
      <x:c r="H13" s="24" t="str">
        <x:v>Строка 13, D13:F13.</x:v>
      </x:c>
      <x:c r="I13" s="24" t="str"/>
    </x:row>
    <x:row r="14" ht="54" customHeight="1">
      <x:c r="A14" s="2" t="n">
        <x:v>7</x:v>
      </x:c>
      <x:c r="B14" s="27" t="str">
        <x:f>IF('Сравнение'!$B18="","",'Сравнение'!$B18&amp;" ("&amp;'Сравнение'!$C18&amp;")")</x:f>
        <x:v>Монтаж плинтуса (пог. м)</x:v>
      </x:c>
      <x:c r="C14" s="30" t="n">
        <x:v>16</x:v>
      </x:c>
      <x:c r="D14" s="31" t="n">
        <x:v>180</x:v>
      </x:c>
      <x:c r="E14" s="28" t="str">
        <x:v>Оценено</x:v>
      </x:c>
      <x:c r="F14" s="28"/>
      <x:c r="G14" s="32" t="n">
        <x:f>IF(OR('Сравнение'!$B18="",'Сравнение'!$E$4=""),"",IF(OR(NOT(ISNUMBER('Сравнение'!$D18)),'Сравнение'!$D18&lt;=0,'Сравнение'!$C18="",NOT(ISNUMBER(C14)),C14&lt;&gt;'Сравнение'!$D18,LEN(TRIM(H14))=0),"Уточнить",IF(E14="Оценено",IF(AND(ISNUMBER(D14),D14&gt;=0,F14=""),ROUND(C14*D14,2),"Уточнить"),IF(E14="Включено",IF(AND(D14="",ISNUMBER(F14),F14&gt;=1,F14&lt;=15,F14=INT(F14)),IF(AND(INDEX($E$8:$E$22,F14)="Оценено",INDEX('Сравнение'!$B$12:$B$26,F14)&lt;&gt;""),0,"Уточнить"),"Уточнить"),"Уточнить"))))</x:f>
        <x:v>2880</x:v>
      </x:c>
      <x:c r="H14" s="24" t="str">
        <x:v>Строка 14, D14:F14.</x:v>
      </x:c>
      <x:c r="I14" s="24" t="str"/>
    </x:row>
    <x:row r="15" ht="54" customHeight="1">
      <x:c r="A15" s="2" t="n">
        <x:v>8</x:v>
      </x:c>
      <x:c r="B15" s="27" t="str">
        <x:f>IF('Сравнение'!$B19="","",'Сравнение'!$B19&amp;" ("&amp;'Сравнение'!$C19&amp;")")</x:f>
        <x:v>Плинтус ПВХ белый 60 мм (пог. м)</x:v>
      </x:c>
      <x:c r="C15" s="30" t="n">
        <x:v>16</x:v>
      </x:c>
      <x:c r="D15" s="31" t="n">
        <x:v>120</x:v>
      </x:c>
      <x:c r="E15" s="28" t="str">
        <x:v>Оценено</x:v>
      </x:c>
      <x:c r="F15" s="28"/>
      <x:c r="G15" s="32" t="n">
        <x:f>IF(OR('Сравнение'!$B19="",'Сравнение'!$E$4=""),"",IF(OR(NOT(ISNUMBER('Сравнение'!$D19)),'Сравнение'!$D19&lt;=0,'Сравнение'!$C19="",NOT(ISNUMBER(C15)),C15&lt;&gt;'Сравнение'!$D19,LEN(TRIM(H15))=0),"Уточнить",IF(E15="Оценено",IF(AND(ISNUMBER(D15),D15&gt;=0,F15=""),ROUND(C15*D15,2),"Уточнить"),IF(E15="Включено",IF(AND(D15="",ISNUMBER(F15),F15&gt;=1,F15&lt;=15,F15=INT(F15)),IF(AND(INDEX($E$8:$E$22,F15)="Оценено",INDEX('Сравнение'!$B$12:$B$26,F15)&lt;&gt;""),0,"Уточнить"),"Уточнить"),"Уточнить"))))</x:f>
        <x:v>1920</x:v>
      </x:c>
      <x:c r="H15" s="24" t="str">
        <x:v>D15:E15: 8 планок × 2 м; 240 ₽ за планку. Цена за м: 240 / 2.</x:v>
      </x:c>
      <x:c r="I15" s="24" t="str"/>
    </x:row>
    <x:row r="16" ht="54" customHeight="1">
      <x:c r="A16" s="2" t="n">
        <x:v>9</x:v>
      </x:c>
      <x:c r="B16" s="27" t="str">
        <x:f>IF('Сравнение'!$B20="","",'Сравнение'!$B20&amp;" ("&amp;'Сравнение'!$C20&amp;")")</x:f>
        <x:v>Вывоз мусора (рейс)</x:v>
      </x:c>
      <x:c r="C16" s="30" t="n">
        <x:v>1</x:v>
      </x:c>
      <x:c r="D16" s="31" t="n">
        <x:v>3500</x:v>
      </x:c>
      <x:c r="E16" s="28" t="str">
        <x:v>Оценено</x:v>
      </x:c>
      <x:c r="F16" s="28"/>
      <x:c r="G16" s="32" t="n">
        <x:f>IF(OR('Сравнение'!$B20="",'Сравнение'!$E$4=""),"",IF(OR(NOT(ISNUMBER('Сравнение'!$D20)),'Сравнение'!$D20&lt;=0,'Сравнение'!$C20="",NOT(ISNUMBER(C16)),C16&lt;&gt;'Сравнение'!$D20,LEN(TRIM(H16))=0),"Уточнить",IF(E16="Оценено",IF(AND(ISNUMBER(D16),D16&gt;=0,F16=""),ROUND(C16*D16,2),"Уточнить"),IF(E16="Включено",IF(AND(D16="",ISNUMBER(F16),F16&gt;=1,F16&lt;=15,F16=INT(F16)),IF(AND(INDEX($E$8:$E$22,F16)="Оценено",INDEX('Сравнение'!$B$12:$B$26,F16)&lt;&gt;""),0,"Уточнить"),"Уточнить"),"Уточнить"))))</x:f>
        <x:v>3500</x:v>
      </x:c>
      <x:c r="H16" s="24" t="str">
        <x:v>Строка 16, D16:F16.</x:v>
      </x:c>
      <x:c r="I16" s="24" t="str"/>
    </x:row>
    <x:row r="17" ht="54" customHeight="1">
      <x:c r="A17" s="2" t="n">
        <x:v>10</x:v>
      </x:c>
      <x:c r="B17" s="27" t="str">
        <x:f>IF('Сравнение'!$B21="","",'Сравнение'!$B21&amp;" ("&amp;'Сравнение'!$C21&amp;")")</x:f>
        <x:v>Доставка и подъём (комплект)</x:v>
      </x:c>
      <x:c r="C17" s="30" t="n">
        <x:v>1</x:v>
      </x:c>
      <x:c r="D17" s="31" t="n">
        <x:v>1600</x:v>
      </x:c>
      <x:c r="E17" s="28" t="str">
        <x:v>Оценено</x:v>
      </x:c>
      <x:c r="F17" s="28"/>
      <x:c r="G17" s="32" t="n">
        <x:f>IF(OR('Сравнение'!$B21="",'Сравнение'!$E$4=""),"",IF(OR(NOT(ISNUMBER('Сравнение'!$D21)),'Сравнение'!$D21&lt;=0,'Сравнение'!$C21="",NOT(ISNUMBER(C17)),C17&lt;&gt;'Сравнение'!$D21,LEN(TRIM(H17))=0),"Уточнить",IF(E17="Оценено",IF(AND(ISNUMBER(D17),D17&gt;=0,F17=""),ROUND(C17*D17,2),"Уточнить"),IF(E17="Включено",IF(AND(D17="",ISNUMBER(F17),F17&gt;=1,F17&lt;=15,F17=INT(F17)),IF(AND(INDEX($E$8:$E$22,F17)="Оценено",INDEX('Сравнение'!$B$12:$B$26,F17)&lt;&gt;""),0,"Уточнить"),"Уточнить"),"Уточнить"))))</x:f>
        <x:v>1600</x:v>
      </x:c>
      <x:c r="H17" s="24" t="str">
        <x:v>Строка 17, D17:F17.</x:v>
      </x:c>
      <x:c r="I17" s="24" t="str"/>
    </x:row>
    <x:row r="18" ht="54" customHeight="1">
      <x:c r="A18" s="2" t="n">
        <x:v>11</x:v>
      </x:c>
      <x:c r="B18" s="27" t="str">
        <x:f>IF('Сравнение'!$B22="","",'Сравнение'!$B22&amp;" ("&amp;'Сравнение'!$C22&amp;")")</x:f>
      </x:c>
      <x:c r="C18" s="30"/>
      <x:c r="D18" s="31"/>
      <x:c r="E18" s="28"/>
      <x:c r="F18" s="28"/>
      <x:c r="G18" s="32" t="str">
        <x:f>IF(OR('Сравнение'!$B22="",'Сравнение'!$E$4=""),"",IF(OR(NOT(ISNUMBER('Сравнение'!$D22)),'Сравнение'!$D22&lt;=0,'Сравнение'!$C22="",NOT(ISNUMBER(C18)),C18&lt;&gt;'Сравнение'!$D22,LEN(TRIM(H18))=0),"Уточнить",IF(E18="Оценено",IF(AND(ISNUMBER(D18),D18&gt;=0,F18=""),ROUND(C18*D18,2),"Уточнить"),IF(E18="Включено",IF(AND(D18="",ISNUMBER(F18),F18&gt;=1,F18&lt;=15,F18=INT(F18)),IF(AND(INDEX($E$8:$E$22,F18)="Оценено",INDEX('Сравнение'!$B$12:$B$26,F18)&lt;&gt;""),0,"Уточнить"),"Уточнить"),"Уточнить"))))</x:f>
      </x:c>
      <x:c r="H18" s="24"/>
      <x:c r="I18" s="24"/>
    </x:row>
    <x:row r="19" ht="54" customHeight="1">
      <x:c r="A19" s="2" t="n">
        <x:v>12</x:v>
      </x:c>
      <x:c r="B19" s="27" t="str">
        <x:f>IF('Сравнение'!$B23="","",'Сравнение'!$B23&amp;" ("&amp;'Сравнение'!$C23&amp;")")</x:f>
      </x:c>
      <x:c r="C19" s="30"/>
      <x:c r="D19" s="31"/>
      <x:c r="E19" s="28"/>
      <x:c r="F19" s="28"/>
      <x:c r="G19" s="32" t="str">
        <x:f>IF(OR('Сравнение'!$B23="",'Сравнение'!$E$4=""),"",IF(OR(NOT(ISNUMBER('Сравнение'!$D23)),'Сравнение'!$D23&lt;=0,'Сравнение'!$C23="",NOT(ISNUMBER(C19)),C19&lt;&gt;'Сравнение'!$D23,LEN(TRIM(H19))=0),"Уточнить",IF(E19="Оценено",IF(AND(ISNUMBER(D19),D19&gt;=0,F19=""),ROUND(C19*D19,2),"Уточнить"),IF(E19="Включено",IF(AND(D19="",ISNUMBER(F19),F19&gt;=1,F19&lt;=15,F19=INT(F19)),IF(AND(INDEX($E$8:$E$22,F19)="Оценено",INDEX('Сравнение'!$B$12:$B$26,F19)&lt;&gt;""),0,"Уточнить"),"Уточнить"),"Уточнить"))))</x:f>
      </x:c>
      <x:c r="H19" s="24"/>
      <x:c r="I19" s="24"/>
    </x:row>
    <x:row r="20" ht="54" customHeight="1">
      <x:c r="A20" s="2" t="n">
        <x:v>13</x:v>
      </x:c>
      <x:c r="B20" s="27" t="str">
        <x:f>IF('Сравнение'!$B24="","",'Сравнение'!$B24&amp;" ("&amp;'Сравнение'!$C24&amp;")")</x:f>
      </x:c>
      <x:c r="C20" s="30"/>
      <x:c r="D20" s="31"/>
      <x:c r="E20" s="28"/>
      <x:c r="F20" s="28"/>
      <x:c r="G20" s="32" t="str">
        <x:f>IF(OR('Сравнение'!$B24="",'Сравнение'!$E$4=""),"",IF(OR(NOT(ISNUMBER('Сравнение'!$D24)),'Сравнение'!$D24&lt;=0,'Сравнение'!$C24="",NOT(ISNUMBER(C20)),C20&lt;&gt;'Сравнение'!$D24,LEN(TRIM(H20))=0),"Уточнить",IF(E20="Оценено",IF(AND(ISNUMBER(D20),D20&gt;=0,F20=""),ROUND(C20*D20,2),"Уточнить"),IF(E20="Включено",IF(AND(D20="",ISNUMBER(F20),F20&gt;=1,F20&lt;=15,F20=INT(F20)),IF(AND(INDEX($E$8:$E$22,F20)="Оценено",INDEX('Сравнение'!$B$12:$B$26,F20)&lt;&gt;""),0,"Уточнить"),"Уточнить"),"Уточнить"))))</x:f>
      </x:c>
      <x:c r="H20" s="24"/>
      <x:c r="I20" s="24"/>
    </x:row>
    <x:row r="21" ht="54" customHeight="1">
      <x:c r="A21" s="2" t="n">
        <x:v>14</x:v>
      </x:c>
      <x:c r="B21" s="27" t="str">
        <x:f>IF('Сравнение'!$B25="","",'Сравнение'!$B25&amp;" ("&amp;'Сравнение'!$C25&amp;")")</x:f>
      </x:c>
      <x:c r="C21" s="30"/>
      <x:c r="D21" s="31"/>
      <x:c r="E21" s="28"/>
      <x:c r="F21" s="28"/>
      <x:c r="G21" s="32" t="str">
        <x:f>IF(OR('Сравнение'!$B25="",'Сравнение'!$E$4=""),"",IF(OR(NOT(ISNUMBER('Сравнение'!$D25)),'Сравнение'!$D25&lt;=0,'Сравнение'!$C25="",NOT(ISNUMBER(C21)),C21&lt;&gt;'Сравнение'!$D25,LEN(TRIM(H21))=0),"Уточнить",IF(E21="Оценено",IF(AND(ISNUMBER(D21),D21&gt;=0,F21=""),ROUND(C21*D21,2),"Уточнить"),IF(E21="Включено",IF(AND(D21="",ISNUMBER(F21),F21&gt;=1,F21&lt;=15,F21=INT(F21)),IF(AND(INDEX($E$8:$E$22,F21)="Оценено",INDEX('Сравнение'!$B$12:$B$26,F21)&lt;&gt;""),0,"Уточнить"),"Уточнить"),"Уточнить"))))</x:f>
      </x:c>
      <x:c r="H21" s="24"/>
      <x:c r="I21" s="24"/>
    </x:row>
    <x:row r="22" ht="54" customHeight="1">
      <x:c r="A22" s="2" t="n">
        <x:v>15</x:v>
      </x:c>
      <x:c r="B22" s="27" t="str">
        <x:f>IF('Сравнение'!$B26="","",'Сравнение'!$B26&amp;" ("&amp;'Сравнение'!$C26&amp;")")</x:f>
      </x:c>
      <x:c r="C22" s="30"/>
      <x:c r="D22" s="31"/>
      <x:c r="E22" s="28"/>
      <x:c r="F22" s="28"/>
      <x:c r="G22" s="32" t="str">
        <x:f>IF(OR('Сравнение'!$B26="",'Сравнение'!$E$4=""),"",IF(OR(NOT(ISNUMBER('Сравнение'!$D26)),'Сравнение'!$D26&lt;=0,'Сравнение'!$C26="",NOT(ISNUMBER(C22)),C22&lt;&gt;'Сравнение'!$D26,LEN(TRIM(H22))=0),"Уточнить",IF(E22="Оценено",IF(AND(ISNUMBER(D22),D22&gt;=0,F22=""),ROUND(C22*D22,2),"Уточнить"),IF(E22="Включено",IF(AND(D22="",ISNUMBER(F22),F22&gt;=1,F22&lt;=15,F22=INT(F22)),IF(AND(INDEX($E$8:$E$22,F22)="Оценено",INDEX('Сравнение'!$B$12:$B$26,F22)&lt;&gt;""),0,"Уточнить"),"Уточнить"),"Уточнить"))))</x:f>
      </x:c>
      <x:c r="H22" s="24"/>
      <x:c r="I22" s="24"/>
    </x:row>
    <x:row r="23" ht="25" customHeight="1">
      <x:c r="A23" s="2"/>
      <x:c r="B23" s="2" t="str">
        <x:v>Источник учебных данных:</x:v>
      </x:c>
      <x:c r="C23" s="2"/>
      <x:c r="D23" s="2"/>
      <x:c r="E23" s="2"/>
      <x:c r="F23" s="2"/>
      <x:c r="G23" s="2"/>
      <x:c r="H23" s="2"/>
      <x:c r="I23" s="2"/>
    </x:row>
    <x:row r="24" ht="25" customHeight="1">
      <x:c r="A24" s="2"/>
      <x:c r="B24" s="5" t="str">
        <x:v>https://vnikli.ru/examples/room-renovation-offer-a.xlsx</x:v>
      </x:c>
      <x:c r="C24" s="2"/>
      <x:c r="D24" s="2"/>
      <x:c r="E24" s="2"/>
      <x:c r="F24" s="2"/>
      <x:c r="G24" s="2"/>
      <x:c r="H24" s="2"/>
      <x:c r="I24" s="2"/>
    </x:row>
    <x:row r="25" ht="25" customHeight="1">
      <x:c r="A25" s="2"/>
      <x:c r="B25" s="2" t="str">
        <x:v>Исходный итог: 47 380 ₽. Доставка и вывоз уже отдельными строками; повторно их не прибавляем.</x:v>
      </x:c>
      <x:c r="C25" s="2"/>
      <x:c r="D25" s="2"/>
      <x:c r="E25" s="2"/>
      <x:c r="F25" s="2"/>
      <x:c r="G25" s="2"/>
      <x:c r="H25" s="2"/>
      <x:c r="I25" s="2"/>
    </x:row>
    <x:row r="26" ht="25" customHeight="1">
      <x:c r="A26" s="6"/>
      <x:c r="B26" s="7" t="str">
        <x:f>IF('Сравнение'!$F$4="","Подрядчик Б: задайте название на листе Сравнение",'Сравнение'!$F$4)</x:f>
        <x:v>Предложение Б</x:v>
      </x:c>
      <x:c r="C26" s="6"/>
      <x:c r="D26" s="6"/>
      <x:c r="E26" s="6"/>
      <x:c r="F26" s="6"/>
      <x:c r="G26" s="6"/>
      <x:c r="H26" s="6"/>
      <x:c r="I26" s="6"/>
    </x:row>
    <x:row r="27" ht="54" customHeight="1">
      <x:c r="A27" s="2" t="n">
        <x:v>1</x:v>
      </x:c>
      <x:c r="B27" s="27" t="str">
        <x:f>IF('Сравнение'!$B12="","",'Сравнение'!$B12&amp;" ("&amp;'Сравнение'!$C12&amp;")")</x:f>
        <x:v>Защита пола и мебели (комплект)</x:v>
      </x:c>
      <x:c r="C27" s="30" t="n">
        <x:v>1</x:v>
      </x:c>
      <x:c r="D27" s="31" t="n">
        <x:v>1200</x:v>
      </x:c>
      <x:c r="E27" s="28" t="str">
        <x:v>Оценено</x:v>
      </x:c>
      <x:c r="F27" s="28"/>
      <x:c r="G27" s="32" t="n">
        <x:f>IF(OR('Сравнение'!$B12="",'Сравнение'!$F$4=""),"",IF(OR(NOT(ISNUMBER('Сравнение'!$D12)),'Сравнение'!$D12&lt;=0,'Сравнение'!$C12="",NOT(ISNUMBER(C27)),C27&lt;&gt;'Сравнение'!$D12,LEN(TRIM(H27))=0),"Уточнить",IF(E27="Оценено",IF(AND(ISNUMBER(D27),D27&gt;=0,F27=""),ROUND(C27*D27,2),"Уточнить"),IF(E27="Включено",IF(AND(D27="",ISNUMBER(F27),F27&gt;=1,F27&lt;=15,F27=INT(F27)),IF(AND(INDEX($E$27:$E$41,F27)="Оценено",INDEX('Сравнение'!$B$12:$B$26,F27)&lt;&gt;""),0,"Уточнить"),"Уточнить"),"Уточнить"))))</x:f>
        <x:v>1200</x:v>
      </x:c>
      <x:c r="H27" s="24" t="str">
        <x:v>Строка 8, D8:F8.</x:v>
      </x:c>
      <x:c r="I27" s="24" t="str"/>
    </x:row>
    <x:row r="28" ht="54" customHeight="1">
      <x:c r="A28" s="2" t="n">
        <x:v>2</x:v>
      </x:c>
      <x:c r="B28" s="27" t="str">
        <x:f>IF('Сравнение'!$B13="","",'Сравнение'!$B13&amp;" ("&amp;'Сравнение'!$C13&amp;")")</x:f>
        <x:v>Снятие обоев (м²)</x:v>
      </x:c>
      <x:c r="C28" s="30" t="n">
        <x:v>42</x:v>
      </x:c>
      <x:c r="D28" s="31" t="n">
        <x:v>100</x:v>
      </x:c>
      <x:c r="E28" s="28" t="str">
        <x:v>Оценено</x:v>
      </x:c>
      <x:c r="F28" s="28"/>
      <x:c r="G28" s="32" t="n">
        <x:f>IF(OR('Сравнение'!$B13="",'Сравнение'!$F$4=""),"",IF(OR(NOT(ISNUMBER('Сравнение'!$D13)),'Сравнение'!$D13&lt;=0,'Сравнение'!$C13="",NOT(ISNUMBER(C28)),C28&lt;&gt;'Сравнение'!$D13,LEN(TRIM(H28))=0),"Уточнить",IF(E28="Оценено",IF(AND(ISNUMBER(D28),D28&gt;=0,F28=""),ROUND(C28*D28,2),"Уточнить"),IF(E28="Включено",IF(AND(D28="",ISNUMBER(F28),F28&gt;=1,F28&lt;=15,F28=INT(F28)),IF(AND(INDEX($E$27:$E$41,F28)="Оценено",INDEX('Сравнение'!$B$12:$B$26,F28)&lt;&gt;""),0,"Уточнить"),"Уточнить"),"Уточнить"))))</x:f>
        <x:v>4200</x:v>
      </x:c>
      <x:c r="H28" s="24" t="str">
        <x:v>Строка 9, D9:F9.</x:v>
      </x:c>
      <x:c r="I28" s="24" t="str"/>
    </x:row>
    <x:row r="29" ht="54" customHeight="1">
      <x:c r="A29" s="2" t="n">
        <x:v>3</x:v>
      </x:c>
      <x:c r="B29" s="27" t="str">
        <x:f>IF('Сравнение'!$B14="","",'Сравнение'!$B14&amp;" ("&amp;'Сравнение'!$C14&amp;")")</x:f>
        <x:v>Подготовка стен: мелкие дефекты и грунтование (м²)</x:v>
      </x:c>
      <x:c r="C29" s="30" t="n">
        <x:v>42</x:v>
      </x:c>
      <x:c r="D29" s="31" t="n">
        <x:v>200</x:v>
      </x:c>
      <x:c r="E29" s="28" t="str">
        <x:v>Оценено</x:v>
      </x:c>
      <x:c r="F29" s="28"/>
      <x:c r="G29" s="32" t="n">
        <x:f>IF(OR('Сравнение'!$B14="",'Сравнение'!$F$4=""),"",IF(OR(NOT(ISNUMBER('Сравнение'!$D14)),'Сравнение'!$D14&lt;=0,'Сравнение'!$C14="",NOT(ISNUMBER(C29)),C29&lt;&gt;'Сравнение'!$D14,LEN(TRIM(H29))=0),"Уточнить",IF(E29="Оценено",IF(AND(ISNUMBER(D29),D29&gt;=0,F29=""),ROUND(C29*D29,2),"Уточнить"),IF(E29="Включено",IF(AND(D29="",ISNUMBER(F29),F29&gt;=1,F29&lt;=15,F29=INT(F29)),IF(AND(INDEX($E$27:$E$41,F29)="Оценено",INDEX('Сравнение'!$B$12:$B$26,F29)&lt;&gt;""),0,"Уточнить"),"Уточнить"),"Уточнить"))))</x:f>
        <x:v>8400</x:v>
      </x:c>
      <x:c r="H29" s="24" t="str">
        <x:v>Строка 10, D10:F10.</x:v>
      </x:c>
      <x:c r="I29" s="24" t="str"/>
    </x:row>
    <x:row r="30" ht="54" customHeight="1">
      <x:c r="A30" s="2" t="n">
        <x:v>4</x:v>
      </x:c>
      <x:c r="B30" s="27" t="str">
        <x:f>IF('Сравнение'!$B15="","",'Сравнение'!$B15&amp;" ("&amp;'Сравнение'!$C15&amp;")")</x:f>
        <x:v>Окраска стен в два слоя (м²)</x:v>
      </x:c>
      <x:c r="C30" s="30" t="n">
        <x:v>42</x:v>
      </x:c>
      <x:c r="D30" s="31" t="n">
        <x:v>280</x:v>
      </x:c>
      <x:c r="E30" s="28" t="str">
        <x:v>Оценено</x:v>
      </x:c>
      <x:c r="F30" s="28"/>
      <x:c r="G30" s="32" t="n">
        <x:f>IF(OR('Сравнение'!$B15="",'Сравнение'!$F$4=""),"",IF(OR(NOT(ISNUMBER('Сравнение'!$D15)),'Сравнение'!$D15&lt;=0,'Сравнение'!$C15="",NOT(ISNUMBER(C30)),C30&lt;&gt;'Сравнение'!$D15,LEN(TRIM(H30))=0),"Уточнить",IF(E30="Оценено",IF(AND(ISNUMBER(D30),D30&gt;=0,F30=""),ROUND(C30*D30,2),"Уточнить"),IF(E30="Включено",IF(AND(D30="",ISNUMBER(F30),F30&gt;=1,F30&lt;=15,F30=INT(F30)),IF(AND(INDEX($E$27:$E$41,F30)="Оценено",INDEX('Сравнение'!$B$12:$B$26,F30)&lt;&gt;""),0,"Уточнить"),"Уточнить"),"Уточнить"))))</x:f>
        <x:v>11760</x:v>
      </x:c>
      <x:c r="H30" s="24" t="str">
        <x:v>Строка 11, D11:F11.</x:v>
      </x:c>
      <x:c r="I30" s="24" t="str"/>
    </x:row>
    <x:row r="31" ht="54" customHeight="1">
      <x:c r="A31" s="2" t="n">
        <x:v>5</x:v>
      </x:c>
      <x:c r="B31" s="27" t="str">
        <x:f>IF('Сравнение'!$B16="","",'Сравнение'!$B16&amp;" ("&amp;'Сравнение'!$C16&amp;")")</x:f>
        <x:v>Белая матовая краска (л)</x:v>
      </x:c>
      <x:c r="C31" s="30" t="n">
        <x:v>20</x:v>
      </x:c>
      <x:c r="D31" s="31" t="n">
        <x:v>300</x:v>
      </x:c>
      <x:c r="E31" s="28" t="str">
        <x:v>Оценено</x:v>
      </x:c>
      <x:c r="F31" s="28"/>
      <x:c r="G31" s="32" t="n">
        <x:f>IF(OR('Сравнение'!$B16="",'Сравнение'!$F$4=""),"",IF(OR(NOT(ISNUMBER('Сравнение'!$D16)),'Сравнение'!$D16&lt;=0,'Сравнение'!$C16="",NOT(ISNUMBER(C31)),C31&lt;&gt;'Сравнение'!$D16,LEN(TRIM(H31))=0),"Уточнить",IF(E31="Оценено",IF(AND(ISNUMBER(D31),D31&gt;=0,F31=""),ROUND(C31*D31,2),"Уточнить"),IF(E31="Включено",IF(AND(D31="",ISNUMBER(F31),F31&gt;=1,F31&lt;=15,F31=INT(F31)),IF(AND(INDEX($E$27:$E$41,F31)="Оценено",INDEX('Сравнение'!$B$12:$B$26,F31)&lt;&gt;""),0,"Уточнить"),"Уточнить"),"Уточнить"))))</x:f>
        <x:v>6000</x:v>
      </x:c>
      <x:c r="H31" s="24" t="str">
        <x:v>Строка 12, D12:F12.</x:v>
      </x:c>
      <x:c r="I31" s="24" t="str">
        <x:v>Какая марка и укрывистость краски?</x:v>
      </x:c>
    </x:row>
    <x:row r="32" ht="54" customHeight="1">
      <x:c r="A32" s="2" t="n">
        <x:v>6</x:v>
      </x:c>
      <x:c r="B32" s="27" t="str">
        <x:f>IF('Сравнение'!$B17="","",'Сравнение'!$B17&amp;" ("&amp;'Сравнение'!$C17&amp;")")</x:f>
        <x:v>Грунтовка и шпаклёвка (комплект)</x:v>
      </x:c>
      <x:c r="C32" s="30" t="n">
        <x:v>1</x:v>
      </x:c>
      <x:c r="D32" s="31" t="n">
        <x:v>2100</x:v>
      </x:c>
      <x:c r="E32" s="28" t="str">
        <x:v>Оценено</x:v>
      </x:c>
      <x:c r="F32" s="28"/>
      <x:c r="G32" s="32" t="n">
        <x:f>IF(OR('Сравнение'!$B17="",'Сравнение'!$F$4=""),"",IF(OR(NOT(ISNUMBER('Сравнение'!$D17)),'Сравнение'!$D17&lt;=0,'Сравнение'!$C17="",NOT(ISNUMBER(C32)),C32&lt;&gt;'Сравнение'!$D17,LEN(TRIM(H32))=0),"Уточнить",IF(E32="Оценено",IF(AND(ISNUMBER(D32),D32&gt;=0,F32=""),ROUND(C32*D32,2),"Уточнить"),IF(E32="Включено",IF(AND(D32="",ISNUMBER(F32),F32&gt;=1,F32&lt;=15,F32=INT(F32)),IF(AND(INDEX($E$27:$E$41,F32)="Оценено",INDEX('Сравнение'!$B$12:$B$26,F32)&lt;&gt;""),0,"Уточнить"),"Уточнить"),"Уточнить"))))</x:f>
        <x:v>2100</x:v>
      </x:c>
      <x:c r="H32" s="24" t="str">
        <x:v>Строка 13, D13:F13.</x:v>
      </x:c>
      <x:c r="I32" s="24" t="str"/>
    </x:row>
    <x:row r="33" ht="54" customHeight="1">
      <x:c r="A33" s="2" t="n">
        <x:v>7</x:v>
      </x:c>
      <x:c r="B33" s="27" t="str">
        <x:f>IF('Сравнение'!$B18="","",'Сравнение'!$B18&amp;" ("&amp;'Сравнение'!$C18&amp;")")</x:f>
        <x:v>Монтаж плинтуса (пог. м)</x:v>
      </x:c>
      <x:c r="C33" s="30" t="n">
        <x:v>16</x:v>
      </x:c>
      <x:c r="D33" s="31" t="n">
        <x:v>160</x:v>
      </x:c>
      <x:c r="E33" s="28" t="str">
        <x:v>Оценено</x:v>
      </x:c>
      <x:c r="F33" s="28"/>
      <x:c r="G33" s="32" t="n">
        <x:f>IF(OR('Сравнение'!$B18="",'Сравнение'!$F$4=""),"",IF(OR(NOT(ISNUMBER('Сравнение'!$D18)),'Сравнение'!$D18&lt;=0,'Сравнение'!$C18="",NOT(ISNUMBER(C33)),C33&lt;&gt;'Сравнение'!$D18,LEN(TRIM(H33))=0),"Уточнить",IF(E33="Оценено",IF(AND(ISNUMBER(D33),D33&gt;=0,F33=""),ROUND(C33*D33,2),"Уточнить"),IF(E33="Включено",IF(AND(D33="",ISNUMBER(F33),F33&gt;=1,F33&lt;=15,F33=INT(F33)),IF(AND(INDEX($E$27:$E$41,F33)="Оценено",INDEX('Сравнение'!$B$12:$B$26,F33)&lt;&gt;""),0,"Уточнить"),"Уточнить"),"Уточнить"))))</x:f>
        <x:v>2560</x:v>
      </x:c>
      <x:c r="H33" s="24" t="str">
        <x:v>Строка 14, D14:F14.</x:v>
      </x:c>
      <x:c r="I33" s="24" t="str"/>
    </x:row>
    <x:row r="34" ht="54" customHeight="1">
      <x:c r="A34" s="2" t="n">
        <x:v>8</x:v>
      </x:c>
      <x:c r="B34" s="27" t="str">
        <x:f>IF('Сравнение'!$B19="","",'Сравнение'!$B19&amp;" ("&amp;'Сравнение'!$C19&amp;")")</x:f>
        <x:v>Плинтус ПВХ белый 60 мм (пог. м)</x:v>
      </x:c>
      <x:c r="C34" s="30" t="n">
        <x:v>16</x:v>
      </x:c>
      <x:c r="D34" s="31" t="n">
        <x:v>110</x:v>
      </x:c>
      <x:c r="E34" s="28" t="str">
        <x:v>Оценено</x:v>
      </x:c>
      <x:c r="F34" s="28"/>
      <x:c r="G34" s="32" t="n">
        <x:f>IF(OR('Сравнение'!$B19="",'Сравнение'!$F$4=""),"",IF(OR(NOT(ISNUMBER('Сравнение'!$D19)),'Сравнение'!$D19&lt;=0,'Сравнение'!$C19="",NOT(ISNUMBER(C34)),C34&lt;&gt;'Сравнение'!$D19,LEN(TRIM(H34))=0),"Уточнить",IF(E34="Оценено",IF(AND(ISNUMBER(D34),D34&gt;=0,F34=""),ROUND(C34*D34,2),"Уточнить"),IF(E34="Включено",IF(AND(D34="",ISNUMBER(F34),F34&gt;=1,F34&lt;=15,F34=INT(F34)),IF(AND(INDEX($E$27:$E$41,F34)="Оценено",INDEX('Сравнение'!$B$12:$B$26,F34)&lt;&gt;""),0,"Уточнить"),"Уточнить"),"Уточнить"))))</x:f>
        <x:v>1760</x:v>
      </x:c>
      <x:c r="H34" s="24" t="str">
        <x:v>Строка 15, D15:F15.</x:v>
      </x:c>
      <x:c r="I34" s="24" t="str"/>
    </x:row>
    <x:row r="35" ht="54" customHeight="1">
      <x:c r="A35" s="2" t="n">
        <x:v>9</x:v>
      </x:c>
      <x:c r="B35" s="27" t="str">
        <x:f>IF('Сравнение'!$B20="","",'Сравнение'!$B20&amp;" ("&amp;'Сравнение'!$C20&amp;")")</x:f>
        <x:v>Вывоз мусора (рейс)</x:v>
      </x:c>
      <x:c r="C35" s="30" t="n">
        <x:v>1</x:v>
      </x:c>
      <x:c r="D35" s="31"/>
      <x:c r="E35" s="28" t="str">
        <x:v>Неизвестно</x:v>
      </x:c>
      <x:c r="F35" s="28"/>
      <x:c r="G35" s="32" t="str">
        <x:f>IF(OR('Сравнение'!$B20="",'Сравнение'!$F$4=""),"",IF(OR(NOT(ISNUMBER('Сравнение'!$D20)),'Сравнение'!$D20&lt;=0,'Сравнение'!$C20="",NOT(ISNUMBER(C35)),C35&lt;&gt;'Сравнение'!$D20,LEN(TRIM(H35))=0),"Уточнить",IF(E35="Оценено",IF(AND(ISNUMBER(D35),D35&gt;=0,F35=""),ROUND(C35*D35,2),"Уточнить"),IF(E35="Включено",IF(AND(D35="",ISNUMBER(F35),F35&gt;=1,F35&lt;=15,F35=INT(F35)),IF(AND(INDEX($E$27:$E$41,F35)="Оценено",INDEX('Сравнение'!$B$12:$B$26,F35)&lt;&gt;""),0,"Уточнить"),"Уточнить"),"Уточнить"))))</x:f>
        <x:v>Уточнить</x:v>
      </x:c>
      <x:c r="H35" s="24" t="str">
        <x:v>Условия, строка 25: вывоз по факту, ставка не указана.</x:v>
      </x:c>
      <x:c r="I35" s="24" t="str">
        <x:v>Каковы ставка, число рейсов и итог вывоза?</x:v>
      </x:c>
    </x:row>
    <x:row r="36" ht="54" customHeight="1">
      <x:c r="A36" s="2" t="n">
        <x:v>10</x:v>
      </x:c>
      <x:c r="B36" s="27" t="str">
        <x:f>IF('Сравнение'!$B21="","",'Сравнение'!$B21&amp;" ("&amp;'Сравнение'!$C21&amp;")")</x:f>
        <x:v>Доставка и подъём (комплект)</x:v>
      </x:c>
      <x:c r="C36" s="30" t="n">
        <x:v>1</x:v>
      </x:c>
      <x:c r="D36" s="31" t="n">
        <x:v>1600</x:v>
      </x:c>
      <x:c r="E36" s="28" t="str">
        <x:v>Оценено</x:v>
      </x:c>
      <x:c r="F36" s="28"/>
      <x:c r="G36" s="32" t="n">
        <x:f>IF(OR('Сравнение'!$B21="",'Сравнение'!$F$4=""),"",IF(OR(NOT(ISNUMBER('Сравнение'!$D21)),'Сравнение'!$D21&lt;=0,'Сравнение'!$C21="",NOT(ISNUMBER(C36)),C36&lt;&gt;'Сравнение'!$D21,LEN(TRIM(H36))=0),"Уточнить",IF(E36="Оценено",IF(AND(ISNUMBER(D36),D36&gt;=0,F36=""),ROUND(C36*D36,2),"Уточнить"),IF(E36="Включено",IF(AND(D36="",ISNUMBER(F36),F36&gt;=1,F36&lt;=15,F36=INT(F36)),IF(AND(INDEX($E$27:$E$41,F36)="Оценено",INDEX('Сравнение'!$B$12:$B$26,F36)&lt;&gt;""),0,"Уточнить"),"Уточнить"),"Уточнить"))))</x:f>
        <x:v>1600</x:v>
      </x:c>
      <x:c r="H36" s="24" t="str">
        <x:v>Условия, строка 26: доставка и подъём ещё 1 600 ₽ сверх итога.</x:v>
      </x:c>
      <x:c r="I36" s="24" t="str"/>
    </x:row>
    <x:row r="37" ht="54" customHeight="1">
      <x:c r="A37" s="2" t="n">
        <x:v>11</x:v>
      </x:c>
      <x:c r="B37" s="27" t="str">
        <x:f>IF('Сравнение'!$B22="","",'Сравнение'!$B22&amp;" ("&amp;'Сравнение'!$C22&amp;")")</x:f>
      </x:c>
      <x:c r="C37" s="30"/>
      <x:c r="D37" s="31"/>
      <x:c r="E37" s="28"/>
      <x:c r="F37" s="28"/>
      <x:c r="G37" s="32" t="str">
        <x:f>IF(OR('Сравнение'!$B22="",'Сравнение'!$F$4=""),"",IF(OR(NOT(ISNUMBER('Сравнение'!$D22)),'Сравнение'!$D22&lt;=0,'Сравнение'!$C22="",NOT(ISNUMBER(C37)),C37&lt;&gt;'Сравнение'!$D22,LEN(TRIM(H37))=0),"Уточнить",IF(E37="Оценено",IF(AND(ISNUMBER(D37),D37&gt;=0,F37=""),ROUND(C37*D37,2),"Уточнить"),IF(E37="Включено",IF(AND(D37="",ISNUMBER(F37),F37&gt;=1,F37&lt;=15,F37=INT(F37)),IF(AND(INDEX($E$27:$E$41,F37)="Оценено",INDEX('Сравнение'!$B$12:$B$26,F37)&lt;&gt;""),0,"Уточнить"),"Уточнить"),"Уточнить"))))</x:f>
      </x:c>
      <x:c r="H37" s="24"/>
      <x:c r="I37" s="24"/>
    </x:row>
    <x:row r="38" ht="54" customHeight="1">
      <x:c r="A38" s="2" t="n">
        <x:v>12</x:v>
      </x:c>
      <x:c r="B38" s="27" t="str">
        <x:f>IF('Сравнение'!$B23="","",'Сравнение'!$B23&amp;" ("&amp;'Сравнение'!$C23&amp;")")</x:f>
      </x:c>
      <x:c r="C38" s="30"/>
      <x:c r="D38" s="31"/>
      <x:c r="E38" s="28"/>
      <x:c r="F38" s="28"/>
      <x:c r="G38" s="32" t="str">
        <x:f>IF(OR('Сравнение'!$B23="",'Сравнение'!$F$4=""),"",IF(OR(NOT(ISNUMBER('Сравнение'!$D23)),'Сравнение'!$D23&lt;=0,'Сравнение'!$C23="",NOT(ISNUMBER(C38)),C38&lt;&gt;'Сравнение'!$D23,LEN(TRIM(H38))=0),"Уточнить",IF(E38="Оценено",IF(AND(ISNUMBER(D38),D38&gt;=0,F38=""),ROUND(C38*D38,2),"Уточнить"),IF(E38="Включено",IF(AND(D38="",ISNUMBER(F38),F38&gt;=1,F38&lt;=15,F38=INT(F38)),IF(AND(INDEX($E$27:$E$41,F38)="Оценено",INDEX('Сравнение'!$B$12:$B$26,F38)&lt;&gt;""),0,"Уточнить"),"Уточнить"),"Уточнить"))))</x:f>
      </x:c>
      <x:c r="H38" s="24"/>
      <x:c r="I38" s="24"/>
    </x:row>
    <x:row r="39" ht="54" customHeight="1">
      <x:c r="A39" s="2" t="n">
        <x:v>13</x:v>
      </x:c>
      <x:c r="B39" s="27" t="str">
        <x:f>IF('Сравнение'!$B24="","",'Сравнение'!$B24&amp;" ("&amp;'Сравнение'!$C24&amp;")")</x:f>
      </x:c>
      <x:c r="C39" s="30"/>
      <x:c r="D39" s="31"/>
      <x:c r="E39" s="28"/>
      <x:c r="F39" s="28"/>
      <x:c r="G39" s="32" t="str">
        <x:f>IF(OR('Сравнение'!$B24="",'Сравнение'!$F$4=""),"",IF(OR(NOT(ISNUMBER('Сравнение'!$D24)),'Сравнение'!$D24&lt;=0,'Сравнение'!$C24="",NOT(ISNUMBER(C39)),C39&lt;&gt;'Сравнение'!$D24,LEN(TRIM(H39))=0),"Уточнить",IF(E39="Оценено",IF(AND(ISNUMBER(D39),D39&gt;=0,F39=""),ROUND(C39*D39,2),"Уточнить"),IF(E39="Включено",IF(AND(D39="",ISNUMBER(F39),F39&gt;=1,F39&lt;=15,F39=INT(F39)),IF(AND(INDEX($E$27:$E$41,F39)="Оценено",INDEX('Сравнение'!$B$12:$B$26,F39)&lt;&gt;""),0,"Уточнить"),"Уточнить"),"Уточнить"))))</x:f>
      </x:c>
      <x:c r="H39" s="24"/>
      <x:c r="I39" s="24"/>
    </x:row>
    <x:row r="40" ht="54" customHeight="1">
      <x:c r="A40" s="2" t="n">
        <x:v>14</x:v>
      </x:c>
      <x:c r="B40" s="27" t="str">
        <x:f>IF('Сравнение'!$B25="","",'Сравнение'!$B25&amp;" ("&amp;'Сравнение'!$C25&amp;")")</x:f>
      </x:c>
      <x:c r="C40" s="30"/>
      <x:c r="D40" s="31"/>
      <x:c r="E40" s="28"/>
      <x:c r="F40" s="28"/>
      <x:c r="G40" s="32" t="str">
        <x:f>IF(OR('Сравнение'!$B25="",'Сравнение'!$F$4=""),"",IF(OR(NOT(ISNUMBER('Сравнение'!$D25)),'Сравнение'!$D25&lt;=0,'Сравнение'!$C25="",NOT(ISNUMBER(C40)),C40&lt;&gt;'Сравнение'!$D25,LEN(TRIM(H40))=0),"Уточнить",IF(E40="Оценено",IF(AND(ISNUMBER(D40),D40&gt;=0,F40=""),ROUND(C40*D40,2),"Уточнить"),IF(E40="Включено",IF(AND(D40="",ISNUMBER(F40),F40&gt;=1,F40&lt;=15,F40=INT(F40)),IF(AND(INDEX($E$27:$E$41,F40)="Оценено",INDEX('Сравнение'!$B$12:$B$26,F40)&lt;&gt;""),0,"Уточнить"),"Уточнить"),"Уточнить"))))</x:f>
      </x:c>
      <x:c r="H40" s="24"/>
      <x:c r="I40" s="24"/>
    </x:row>
    <x:row r="41" ht="54" customHeight="1">
      <x:c r="A41" s="2" t="n">
        <x:v>15</x:v>
      </x:c>
      <x:c r="B41" s="27" t="str">
        <x:f>IF('Сравнение'!$B26="","",'Сравнение'!$B26&amp;" ("&amp;'Сравнение'!$C26&amp;")")</x:f>
      </x:c>
      <x:c r="C41" s="30"/>
      <x:c r="D41" s="31"/>
      <x:c r="E41" s="28"/>
      <x:c r="F41" s="28"/>
      <x:c r="G41" s="32" t="str">
        <x:f>IF(OR('Сравнение'!$B26="",'Сравнение'!$F$4=""),"",IF(OR(NOT(ISNUMBER('Сравнение'!$D26)),'Сравнение'!$D26&lt;=0,'Сравнение'!$C26="",NOT(ISNUMBER(C41)),C41&lt;&gt;'Сравнение'!$D26,LEN(TRIM(H41))=0),"Уточнить",IF(E41="Оценено",IF(AND(ISNUMBER(D41),D41&gt;=0,F41=""),ROUND(C41*D41,2),"Уточнить"),IF(E41="Включено",IF(AND(D41="",ISNUMBER(F41),F41&gt;=1,F41&lt;=15,F41=INT(F41)),IF(AND(INDEX($E$27:$E$41,F41)="Оценено",INDEX('Сравнение'!$B$12:$B$26,F41)&lt;&gt;""),0,"Уточнить"),"Уточнить"),"Уточнить"))))</x:f>
      </x:c>
      <x:c r="H41" s="24"/>
      <x:c r="I41" s="24"/>
    </x:row>
    <x:row r="42" ht="25" customHeight="1">
      <x:c r="A42" s="2"/>
      <x:c r="B42" s="2" t="str">
        <x:v>Источник учебных данных:</x:v>
      </x:c>
      <x:c r="C42" s="2"/>
      <x:c r="D42" s="2"/>
      <x:c r="E42" s="2"/>
      <x:c r="F42" s="2"/>
      <x:c r="G42" s="2"/>
      <x:c r="H42" s="2"/>
      <x:c r="I42" s="2"/>
    </x:row>
    <x:row r="43" ht="25" customHeight="1">
      <x:c r="A43" s="2"/>
      <x:c r="B43" s="5" t="str">
        <x:v>https://vnikli.ru/examples/room-renovation-offer-b.xlsx</x:v>
      </x:c>
      <x:c r="C43" s="2"/>
      <x:c r="D43" s="2"/>
      <x:c r="E43" s="2"/>
      <x:c r="F43" s="2"/>
      <x:c r="G43" s="2"/>
      <x:c r="H43" s="2"/>
      <x:c r="I43" s="2"/>
    </x:row>
    <x:row r="44" ht="25" customHeight="1">
      <x:c r="A44" s="2"/>
      <x:c r="B44" s="2" t="str">
        <x:v>Исходный итог: 37 980 ₽. Доставка добавлена отдельной строкой; стоимость вывоза остаётся неизвестной.</x:v>
      </x:c>
      <x:c r="C44" s="2"/>
      <x:c r="D44" s="2"/>
      <x:c r="E44" s="2"/>
      <x:c r="F44" s="2"/>
      <x:c r="G44" s="2"/>
      <x:c r="H44" s="2"/>
      <x:c r="I44" s="2"/>
    </x:row>
    <x:row r="45" ht="25" customHeight="1">
      <x:c r="A45" s="6"/>
      <x:c r="B45" s="7" t="str">
        <x:f>IF('Сравнение'!$G$4="","Подрядчик В: задайте название на листе Сравнение",'Сравнение'!$G$4)</x:f>
        <x:v>Подрядчик В: задайте название на листе Сравнение</x:v>
      </x:c>
      <x:c r="C45" s="6"/>
      <x:c r="D45" s="6"/>
      <x:c r="E45" s="6"/>
      <x:c r="F45" s="6"/>
      <x:c r="G45" s="6"/>
      <x:c r="H45" s="6"/>
      <x:c r="I45" s="6"/>
    </x:row>
    <x:row r="46" ht="54" customHeight="1">
      <x:c r="A46" s="2" t="n">
        <x:v>1</x:v>
      </x:c>
      <x:c r="B46" s="27" t="str">
        <x:f>IF('Сравнение'!$B12="","",'Сравнение'!$B12&amp;" ("&amp;'Сравнение'!$C12&amp;")")</x:f>
        <x:v>Защита пола и мебели (комплект)</x:v>
      </x:c>
      <x:c r="C46" s="30"/>
      <x:c r="D46" s="31"/>
      <x:c r="E46" s="28"/>
      <x:c r="F46" s="28"/>
      <x:c r="G46" s="32" t="str">
        <x:f>IF(OR('Сравнение'!$B12="",'Сравнение'!$G$4=""),"",IF(OR(NOT(ISNUMBER('Сравнение'!$D12)),'Сравнение'!$D12&lt;=0,'Сравнение'!$C12="",NOT(ISNUMBER(C46)),C46&lt;&gt;'Сравнение'!$D12,LEN(TRIM(H46))=0),"Уточнить",IF(E46="Оценено",IF(AND(ISNUMBER(D46),D46&gt;=0,F46=""),ROUND(C46*D46,2),"Уточнить"),IF(E46="Включено",IF(AND(D46="",ISNUMBER(F46),F46&gt;=1,F46&lt;=15,F46=INT(F46)),IF(AND(INDEX($E$46:$E$60,F46)="Оценено",INDEX('Сравнение'!$B$12:$B$26,F46)&lt;&gt;""),0,"Уточнить"),"Уточнить"),"Уточнить"))))</x:f>
      </x:c>
      <x:c r="H46" s="24"/>
      <x:c r="I46" s="24"/>
    </x:row>
    <x:row r="47" ht="54" customHeight="1">
      <x:c r="A47" s="2" t="n">
        <x:v>2</x:v>
      </x:c>
      <x:c r="B47" s="27" t="str">
        <x:f>IF('Сравнение'!$B13="","",'Сравнение'!$B13&amp;" ("&amp;'Сравнение'!$C13&amp;")")</x:f>
        <x:v>Снятие обоев (м²)</x:v>
      </x:c>
      <x:c r="C47" s="30"/>
      <x:c r="D47" s="31"/>
      <x:c r="E47" s="28"/>
      <x:c r="F47" s="28"/>
      <x:c r="G47" s="32" t="str">
        <x:f>IF(OR('Сравнение'!$B13="",'Сравнение'!$G$4=""),"",IF(OR(NOT(ISNUMBER('Сравнение'!$D13)),'Сравнение'!$D13&lt;=0,'Сравнение'!$C13="",NOT(ISNUMBER(C47)),C47&lt;&gt;'Сравнение'!$D13,LEN(TRIM(H47))=0),"Уточнить",IF(E47="Оценено",IF(AND(ISNUMBER(D47),D47&gt;=0,F47=""),ROUND(C47*D47,2),"Уточнить"),IF(E47="Включено",IF(AND(D47="",ISNUMBER(F47),F47&gt;=1,F47&lt;=15,F47=INT(F47)),IF(AND(INDEX($E$46:$E$60,F47)="Оценено",INDEX('Сравнение'!$B$12:$B$26,F47)&lt;&gt;""),0,"Уточнить"),"Уточнить"),"Уточнить"))))</x:f>
      </x:c>
      <x:c r="H47" s="24"/>
      <x:c r="I47" s="24"/>
    </x:row>
    <x:row r="48" ht="54" customHeight="1">
      <x:c r="A48" s="2" t="n">
        <x:v>3</x:v>
      </x:c>
      <x:c r="B48" s="27" t="str">
        <x:f>IF('Сравнение'!$B14="","",'Сравнение'!$B14&amp;" ("&amp;'Сравнение'!$C14&amp;")")</x:f>
        <x:v>Подготовка стен: мелкие дефекты и грунтование (м²)</x:v>
      </x:c>
      <x:c r="C48" s="30"/>
      <x:c r="D48" s="31"/>
      <x:c r="E48" s="28"/>
      <x:c r="F48" s="28"/>
      <x:c r="G48" s="32" t="str">
        <x:f>IF(OR('Сравнение'!$B14="",'Сравнение'!$G$4=""),"",IF(OR(NOT(ISNUMBER('Сравнение'!$D14)),'Сравнение'!$D14&lt;=0,'Сравнение'!$C14="",NOT(ISNUMBER(C48)),C48&lt;&gt;'Сравнение'!$D14,LEN(TRIM(H48))=0),"Уточнить",IF(E48="Оценено",IF(AND(ISNUMBER(D48),D48&gt;=0,F48=""),ROUND(C48*D48,2),"Уточнить"),IF(E48="Включено",IF(AND(D48="",ISNUMBER(F48),F48&gt;=1,F48&lt;=15,F48=INT(F48)),IF(AND(INDEX($E$46:$E$60,F48)="Оценено",INDEX('Сравнение'!$B$12:$B$26,F48)&lt;&gt;""),0,"Уточнить"),"Уточнить"),"Уточнить"))))</x:f>
      </x:c>
      <x:c r="H48" s="24"/>
      <x:c r="I48" s="24"/>
    </x:row>
    <x:row r="49" ht="54" customHeight="1">
      <x:c r="A49" s="2" t="n">
        <x:v>4</x:v>
      </x:c>
      <x:c r="B49" s="27" t="str">
        <x:f>IF('Сравнение'!$B15="","",'Сравнение'!$B15&amp;" ("&amp;'Сравнение'!$C15&amp;")")</x:f>
        <x:v>Окраска стен в два слоя (м²)</x:v>
      </x:c>
      <x:c r="C49" s="30"/>
      <x:c r="D49" s="31"/>
      <x:c r="E49" s="28"/>
      <x:c r="F49" s="28"/>
      <x:c r="G49" s="32" t="str">
        <x:f>IF(OR('Сравнение'!$B15="",'Сравнение'!$G$4=""),"",IF(OR(NOT(ISNUMBER('Сравнение'!$D15)),'Сравнение'!$D15&lt;=0,'Сравнение'!$C15="",NOT(ISNUMBER(C49)),C49&lt;&gt;'Сравнение'!$D15,LEN(TRIM(H49))=0),"Уточнить",IF(E49="Оценено",IF(AND(ISNUMBER(D49),D49&gt;=0,F49=""),ROUND(C49*D49,2),"Уточнить"),IF(E49="Включено",IF(AND(D49="",ISNUMBER(F49),F49&gt;=1,F49&lt;=15,F49=INT(F49)),IF(AND(INDEX($E$46:$E$60,F49)="Оценено",INDEX('Сравнение'!$B$12:$B$26,F49)&lt;&gt;""),0,"Уточнить"),"Уточнить"),"Уточнить"))))</x:f>
      </x:c>
      <x:c r="H49" s="24"/>
      <x:c r="I49" s="24"/>
    </x:row>
    <x:row r="50" ht="54" customHeight="1">
      <x:c r="A50" s="2" t="n">
        <x:v>5</x:v>
      </x:c>
      <x:c r="B50" s="27" t="str">
        <x:f>IF('Сравнение'!$B16="","",'Сравнение'!$B16&amp;" ("&amp;'Сравнение'!$C16&amp;")")</x:f>
        <x:v>Белая матовая краска (л)</x:v>
      </x:c>
      <x:c r="C50" s="30"/>
      <x:c r="D50" s="31"/>
      <x:c r="E50" s="28"/>
      <x:c r="F50" s="28"/>
      <x:c r="G50" s="32" t="str">
        <x:f>IF(OR('Сравнение'!$B16="",'Сравнение'!$G$4=""),"",IF(OR(NOT(ISNUMBER('Сравнение'!$D16)),'Сравнение'!$D16&lt;=0,'Сравнение'!$C16="",NOT(ISNUMBER(C50)),C50&lt;&gt;'Сравнение'!$D16,LEN(TRIM(H50))=0),"Уточнить",IF(E50="Оценено",IF(AND(ISNUMBER(D50),D50&gt;=0,F50=""),ROUND(C50*D50,2),"Уточнить"),IF(E50="Включено",IF(AND(D50="",ISNUMBER(F50),F50&gt;=1,F50&lt;=15,F50=INT(F50)),IF(AND(INDEX($E$46:$E$60,F50)="Оценено",INDEX('Сравнение'!$B$12:$B$26,F50)&lt;&gt;""),0,"Уточнить"),"Уточнить"),"Уточнить"))))</x:f>
      </x:c>
      <x:c r="H50" s="24"/>
      <x:c r="I50" s="24"/>
    </x:row>
    <x:row r="51" ht="54" customHeight="1">
      <x:c r="A51" s="2" t="n">
        <x:v>6</x:v>
      </x:c>
      <x:c r="B51" s="27" t="str">
        <x:f>IF('Сравнение'!$B17="","",'Сравнение'!$B17&amp;" ("&amp;'Сравнение'!$C17&amp;")")</x:f>
        <x:v>Грунтовка и шпаклёвка (комплект)</x:v>
      </x:c>
      <x:c r="C51" s="30"/>
      <x:c r="D51" s="31"/>
      <x:c r="E51" s="28"/>
      <x:c r="F51" s="28"/>
      <x:c r="G51" s="32" t="str">
        <x:f>IF(OR('Сравнение'!$B17="",'Сравнение'!$G$4=""),"",IF(OR(NOT(ISNUMBER('Сравнение'!$D17)),'Сравнение'!$D17&lt;=0,'Сравнение'!$C17="",NOT(ISNUMBER(C51)),C51&lt;&gt;'Сравнение'!$D17,LEN(TRIM(H51))=0),"Уточнить",IF(E51="Оценено",IF(AND(ISNUMBER(D51),D51&gt;=0,F51=""),ROUND(C51*D51,2),"Уточнить"),IF(E51="Включено",IF(AND(D51="",ISNUMBER(F51),F51&gt;=1,F51&lt;=15,F51=INT(F51)),IF(AND(INDEX($E$46:$E$60,F51)="Оценено",INDEX('Сравнение'!$B$12:$B$26,F51)&lt;&gt;""),0,"Уточнить"),"Уточнить"),"Уточнить"))))</x:f>
      </x:c>
      <x:c r="H51" s="24"/>
      <x:c r="I51" s="24"/>
    </x:row>
    <x:row r="52" ht="54" customHeight="1">
      <x:c r="A52" s="2" t="n">
        <x:v>7</x:v>
      </x:c>
      <x:c r="B52" s="27" t="str">
        <x:f>IF('Сравнение'!$B18="","",'Сравнение'!$B18&amp;" ("&amp;'Сравнение'!$C18&amp;")")</x:f>
        <x:v>Монтаж плинтуса (пог. м)</x:v>
      </x:c>
      <x:c r="C52" s="30"/>
      <x:c r="D52" s="31"/>
      <x:c r="E52" s="28"/>
      <x:c r="F52" s="28"/>
      <x:c r="G52" s="32" t="str">
        <x:f>IF(OR('Сравнение'!$B18="",'Сравнение'!$G$4=""),"",IF(OR(NOT(ISNUMBER('Сравнение'!$D18)),'Сравнение'!$D18&lt;=0,'Сравнение'!$C18="",NOT(ISNUMBER(C52)),C52&lt;&gt;'Сравнение'!$D18,LEN(TRIM(H52))=0),"Уточнить",IF(E52="Оценено",IF(AND(ISNUMBER(D52),D52&gt;=0,F52=""),ROUND(C52*D52,2),"Уточнить"),IF(E52="Включено",IF(AND(D52="",ISNUMBER(F52),F52&gt;=1,F52&lt;=15,F52=INT(F52)),IF(AND(INDEX($E$46:$E$60,F52)="Оценено",INDEX('Сравнение'!$B$12:$B$26,F52)&lt;&gt;""),0,"Уточнить"),"Уточнить"),"Уточнить"))))</x:f>
      </x:c>
      <x:c r="H52" s="24"/>
      <x:c r="I52" s="24"/>
    </x:row>
    <x:row r="53" ht="54" customHeight="1">
      <x:c r="A53" s="2" t="n">
        <x:v>8</x:v>
      </x:c>
      <x:c r="B53" s="27" t="str">
        <x:f>IF('Сравнение'!$B19="","",'Сравнение'!$B19&amp;" ("&amp;'Сравнение'!$C19&amp;")")</x:f>
        <x:v>Плинтус ПВХ белый 60 мм (пог. м)</x:v>
      </x:c>
      <x:c r="C53" s="30"/>
      <x:c r="D53" s="31"/>
      <x:c r="E53" s="28"/>
      <x:c r="F53" s="28"/>
      <x:c r="G53" s="32" t="str">
        <x:f>IF(OR('Сравнение'!$B19="",'Сравнение'!$G$4=""),"",IF(OR(NOT(ISNUMBER('Сравнение'!$D19)),'Сравнение'!$D19&lt;=0,'Сравнение'!$C19="",NOT(ISNUMBER(C53)),C53&lt;&gt;'Сравнение'!$D19,LEN(TRIM(H53))=0),"Уточнить",IF(E53="Оценено",IF(AND(ISNUMBER(D53),D53&gt;=0,F53=""),ROUND(C53*D53,2),"Уточнить"),IF(E53="Включено",IF(AND(D53="",ISNUMBER(F53),F53&gt;=1,F53&lt;=15,F53=INT(F53)),IF(AND(INDEX($E$46:$E$60,F53)="Оценено",INDEX('Сравнение'!$B$12:$B$26,F53)&lt;&gt;""),0,"Уточнить"),"Уточнить"),"Уточнить"))))</x:f>
      </x:c>
      <x:c r="H53" s="24"/>
      <x:c r="I53" s="24"/>
    </x:row>
    <x:row r="54" ht="54" customHeight="1">
      <x:c r="A54" s="2" t="n">
        <x:v>9</x:v>
      </x:c>
      <x:c r="B54" s="27" t="str">
        <x:f>IF('Сравнение'!$B20="","",'Сравнение'!$B20&amp;" ("&amp;'Сравнение'!$C20&amp;")")</x:f>
        <x:v>Вывоз мусора (рейс)</x:v>
      </x:c>
      <x:c r="C54" s="30"/>
      <x:c r="D54" s="31"/>
      <x:c r="E54" s="28"/>
      <x:c r="F54" s="28"/>
      <x:c r="G54" s="32" t="str">
        <x:f>IF(OR('Сравнение'!$B20="",'Сравнение'!$G$4=""),"",IF(OR(NOT(ISNUMBER('Сравнение'!$D20)),'Сравнение'!$D20&lt;=0,'Сравнение'!$C20="",NOT(ISNUMBER(C54)),C54&lt;&gt;'Сравнение'!$D20,LEN(TRIM(H54))=0),"Уточнить",IF(E54="Оценено",IF(AND(ISNUMBER(D54),D54&gt;=0,F54=""),ROUND(C54*D54,2),"Уточнить"),IF(E54="Включено",IF(AND(D54="",ISNUMBER(F54),F54&gt;=1,F54&lt;=15,F54=INT(F54)),IF(AND(INDEX($E$46:$E$60,F54)="Оценено",INDEX('Сравнение'!$B$12:$B$26,F54)&lt;&gt;""),0,"Уточнить"),"Уточнить"),"Уточнить"))))</x:f>
      </x:c>
      <x:c r="H54" s="24"/>
      <x:c r="I54" s="24"/>
    </x:row>
    <x:row r="55" ht="54" customHeight="1">
      <x:c r="A55" s="2" t="n">
        <x:v>10</x:v>
      </x:c>
      <x:c r="B55" s="27" t="str">
        <x:f>IF('Сравнение'!$B21="","",'Сравнение'!$B21&amp;" ("&amp;'Сравнение'!$C21&amp;")")</x:f>
        <x:v>Доставка и подъём (комплект)</x:v>
      </x:c>
      <x:c r="C55" s="30"/>
      <x:c r="D55" s="31"/>
      <x:c r="E55" s="28"/>
      <x:c r="F55" s="28"/>
      <x:c r="G55" s="32" t="str">
        <x:f>IF(OR('Сравнение'!$B21="",'Сравнение'!$G$4=""),"",IF(OR(NOT(ISNUMBER('Сравнение'!$D21)),'Сравнение'!$D21&lt;=0,'Сравнение'!$C21="",NOT(ISNUMBER(C55)),C55&lt;&gt;'Сравнение'!$D21,LEN(TRIM(H55))=0),"Уточнить",IF(E55="Оценено",IF(AND(ISNUMBER(D55),D55&gt;=0,F55=""),ROUND(C55*D55,2),"Уточнить"),IF(E55="Включено",IF(AND(D55="",ISNUMBER(F55),F55&gt;=1,F55&lt;=15,F55=INT(F55)),IF(AND(INDEX($E$46:$E$60,F55)="Оценено",INDEX('Сравнение'!$B$12:$B$26,F55)&lt;&gt;""),0,"Уточнить"),"Уточнить"),"Уточнить"))))</x:f>
      </x:c>
      <x:c r="H55" s="24"/>
      <x:c r="I55" s="24"/>
    </x:row>
    <x:row r="56" ht="54" customHeight="1">
      <x:c r="A56" s="2" t="n">
        <x:v>11</x:v>
      </x:c>
      <x:c r="B56" s="27" t="str">
        <x:f>IF('Сравнение'!$B22="","",'Сравнение'!$B22&amp;" ("&amp;'Сравнение'!$C22&amp;")")</x:f>
      </x:c>
      <x:c r="C56" s="30"/>
      <x:c r="D56" s="31"/>
      <x:c r="E56" s="28"/>
      <x:c r="F56" s="28"/>
      <x:c r="G56" s="32" t="str">
        <x:f>IF(OR('Сравнение'!$B22="",'Сравнение'!$G$4=""),"",IF(OR(NOT(ISNUMBER('Сравнение'!$D22)),'Сравнение'!$D22&lt;=0,'Сравнение'!$C22="",NOT(ISNUMBER(C56)),C56&lt;&gt;'Сравнение'!$D22,LEN(TRIM(H56))=0),"Уточнить",IF(E56="Оценено",IF(AND(ISNUMBER(D56),D56&gt;=0,F56=""),ROUND(C56*D56,2),"Уточнить"),IF(E56="Включено",IF(AND(D56="",ISNUMBER(F56),F56&gt;=1,F56&lt;=15,F56=INT(F56)),IF(AND(INDEX($E$46:$E$60,F56)="Оценено",INDEX('Сравнение'!$B$12:$B$26,F56)&lt;&gt;""),0,"Уточнить"),"Уточнить"),"Уточнить"))))</x:f>
      </x:c>
      <x:c r="H56" s="24"/>
      <x:c r="I56" s="24"/>
    </x:row>
    <x:row r="57" ht="54" customHeight="1">
      <x:c r="A57" s="2" t="n">
        <x:v>12</x:v>
      </x:c>
      <x:c r="B57" s="27" t="str">
        <x:f>IF('Сравнение'!$B23="","",'Сравнение'!$B23&amp;" ("&amp;'Сравнение'!$C23&amp;")")</x:f>
      </x:c>
      <x:c r="C57" s="30"/>
      <x:c r="D57" s="31"/>
      <x:c r="E57" s="28"/>
      <x:c r="F57" s="28"/>
      <x:c r="G57" s="32" t="str">
        <x:f>IF(OR('Сравнение'!$B23="",'Сравнение'!$G$4=""),"",IF(OR(NOT(ISNUMBER('Сравнение'!$D23)),'Сравнение'!$D23&lt;=0,'Сравнение'!$C23="",NOT(ISNUMBER(C57)),C57&lt;&gt;'Сравнение'!$D23,LEN(TRIM(H57))=0),"Уточнить",IF(E57="Оценено",IF(AND(ISNUMBER(D57),D57&gt;=0,F57=""),ROUND(C57*D57,2),"Уточнить"),IF(E57="Включено",IF(AND(D57="",ISNUMBER(F57),F57&gt;=1,F57&lt;=15,F57=INT(F57)),IF(AND(INDEX($E$46:$E$60,F57)="Оценено",INDEX('Сравнение'!$B$12:$B$26,F57)&lt;&gt;""),0,"Уточнить"),"Уточнить"),"Уточнить"))))</x:f>
      </x:c>
      <x:c r="H57" s="24"/>
      <x:c r="I57" s="24"/>
    </x:row>
    <x:row r="58" ht="54" customHeight="1">
      <x:c r="A58" s="2" t="n">
        <x:v>13</x:v>
      </x:c>
      <x:c r="B58" s="27" t="str">
        <x:f>IF('Сравнение'!$B24="","",'Сравнение'!$B24&amp;" ("&amp;'Сравнение'!$C24&amp;")")</x:f>
      </x:c>
      <x:c r="C58" s="30"/>
      <x:c r="D58" s="31"/>
      <x:c r="E58" s="28"/>
      <x:c r="F58" s="28"/>
      <x:c r="G58" s="32" t="str">
        <x:f>IF(OR('Сравнение'!$B24="",'Сравнение'!$G$4=""),"",IF(OR(NOT(ISNUMBER('Сравнение'!$D24)),'Сравнение'!$D24&lt;=0,'Сравнение'!$C24="",NOT(ISNUMBER(C58)),C58&lt;&gt;'Сравнение'!$D24,LEN(TRIM(H58))=0),"Уточнить",IF(E58="Оценено",IF(AND(ISNUMBER(D58),D58&gt;=0,F58=""),ROUND(C58*D58,2),"Уточнить"),IF(E58="Включено",IF(AND(D58="",ISNUMBER(F58),F58&gt;=1,F58&lt;=15,F58=INT(F58)),IF(AND(INDEX($E$46:$E$60,F58)="Оценено",INDEX('Сравнение'!$B$12:$B$26,F58)&lt;&gt;""),0,"Уточнить"),"Уточнить"),"Уточнить"))))</x:f>
      </x:c>
      <x:c r="H58" s="24"/>
      <x:c r="I58" s="24"/>
    </x:row>
    <x:row r="59" ht="54" customHeight="1">
      <x:c r="A59" s="2" t="n">
        <x:v>14</x:v>
      </x:c>
      <x:c r="B59" s="27" t="str">
        <x:f>IF('Сравнение'!$B25="","",'Сравнение'!$B25&amp;" ("&amp;'Сравнение'!$C25&amp;")")</x:f>
      </x:c>
      <x:c r="C59" s="30"/>
      <x:c r="D59" s="31"/>
      <x:c r="E59" s="28"/>
      <x:c r="F59" s="28"/>
      <x:c r="G59" s="32" t="str">
        <x:f>IF(OR('Сравнение'!$B25="",'Сравнение'!$G$4=""),"",IF(OR(NOT(ISNUMBER('Сравнение'!$D25)),'Сравнение'!$D25&lt;=0,'Сравнение'!$C25="",NOT(ISNUMBER(C59)),C59&lt;&gt;'Сравнение'!$D25,LEN(TRIM(H59))=0),"Уточнить",IF(E59="Оценено",IF(AND(ISNUMBER(D59),D59&gt;=0,F59=""),ROUND(C59*D59,2),"Уточнить"),IF(E59="Включено",IF(AND(D59="",ISNUMBER(F59),F59&gt;=1,F59&lt;=15,F59=INT(F59)),IF(AND(INDEX($E$46:$E$60,F59)="Оценено",INDEX('Сравнение'!$B$12:$B$26,F59)&lt;&gt;""),0,"Уточнить"),"Уточнить"),"Уточнить"))))</x:f>
      </x:c>
      <x:c r="H59" s="24"/>
      <x:c r="I59" s="24"/>
    </x:row>
    <x:row r="60" ht="54" customHeight="1">
      <x:c r="A60" s="2" t="n">
        <x:v>15</x:v>
      </x:c>
      <x:c r="B60" s="27" t="str">
        <x:f>IF('Сравнение'!$B26="","",'Сравнение'!$B26&amp;" ("&amp;'Сравнение'!$C26&amp;")")</x:f>
      </x:c>
      <x:c r="C60" s="30"/>
      <x:c r="D60" s="31"/>
      <x:c r="E60" s="28"/>
      <x:c r="F60" s="28"/>
      <x:c r="G60" s="32" t="str">
        <x:f>IF(OR('Сравнение'!$B26="",'Сравнение'!$G$4=""),"",IF(OR(NOT(ISNUMBER('Сравнение'!$D26)),'Сравнение'!$D26&lt;=0,'Сравнение'!$C26="",NOT(ISNUMBER(C60)),C60&lt;&gt;'Сравнение'!$D26,LEN(TRIM(H60))=0),"Уточнить",IF(E60="Оценено",IF(AND(ISNUMBER(D60),D60&gt;=0,F60=""),ROUND(C60*D60,2),"Уточнить"),IF(E60="Включено",IF(AND(D60="",ISNUMBER(F60),F60&gt;=1,F60&lt;=15,F60=INT(F60)),IF(AND(INDEX($E$46:$E$60,F60)="Оценено",INDEX('Сравнение'!$B$12:$B$26,F60)&lt;&gt;""),0,"Уточнить"),"Уточнить"),"Уточнить"))))</x:f>
      </x:c>
      <x:c r="H60" s="24"/>
      <x:c r="I60" s="24"/>
    </x:row>
    <x:row r="61" ht="25" customHeight="1">
      <x:c r="A61" s="2"/>
      <x:c r="B61" s="2" t="str">
        <x:v>Источник предложения (URL или имя файла):</x:v>
      </x:c>
      <x:c r="C61" s="2"/>
      <x:c r="D61" s="2"/>
      <x:c r="E61" s="2"/>
      <x:c r="F61" s="2"/>
      <x:c r="G61" s="2"/>
      <x:c r="H61" s="2"/>
      <x:c r="I61" s="2"/>
    </x:row>
    <x:row r="62" ht="25" customHeight="1">
      <x:c r="A62" s="2"/>
      <x:c r="B62" s="5"/>
      <x:c r="C62" s="2"/>
      <x:c r="D62" s="2"/>
      <x:c r="E62" s="2"/>
      <x:c r="F62" s="2"/>
      <x:c r="G62" s="2"/>
      <x:c r="H62" s="2"/>
      <x:c r="I62" s="2"/>
    </x:row>
    <x:row r="63" ht="25" customHeight="1">
      <x:c r="A63" s="2"/>
      <x:c r="B63" s="2"/>
      <x:c r="C63" s="2"/>
      <x:c r="D63" s="2"/>
      <x:c r="E63" s="2"/>
      <x:c r="F63" s="2"/>
      <x:c r="G63" s="2"/>
      <x:c r="H63" s="2"/>
      <x:c r="I63" s="2"/>
    </x:row>
    <x:row r="64" ht="25" customHeight="1">
      <x:c r="A64" s="2"/>
      <x:c r="B64" s="2" t="str">
        <x:v>Шаблон ВНИКЛИ: https://vnikli.ru/blog/shablony-smet-i-kp/#comparison-template</x:v>
      </x:c>
      <x:c r="C64" s="2"/>
      <x:c r="D64" s="2"/>
      <x:c r="E64" s="2"/>
      <x:c r="F64" s="2"/>
      <x:c r="G64" s="2"/>
      <x:c r="H64" s="2"/>
      <x:c r="I64" s="2"/>
    </x:row>
    <x:row r="65" ht="25" customHeight="1">
      <x:c r="A65" s="2"/>
      <x:c r="B65" s="2" t="str">
        <x:v>Оценка по введённым строкам помогает составить вопросы подрядчику; выбор исполнителя остаётся за заказчиком.</x:v>
      </x:c>
      <x:c r="C65" s="2"/>
      <x:c r="D65" s="2"/>
      <x:c r="E65" s="2"/>
      <x:c r="F65" s="2"/>
      <x:c r="G65" s="2"/>
      <x:c r="H65" s="2"/>
      <x:c r="I65" s="2"/>
    </x:row>
  </x:sheetData>
  <x:conditionalFormatting sqref="G8:G60">
    <x:cfRule type="containsText" dxfId="1" priority="1" operator="containsText" text="Уточнить"/>
  </x:conditionalFormatting>
  <x:dataValidations count="9">
    <x:dataValidation type="list" sqref="E8:E22">
      <x:formula1>"Оценено,Включено,Неизвестно"</x:formula1>
    </x:dataValidation>
    <x:dataValidation type="decimal" operator="greaterThanOrEqual" sqref="C8:D22">
      <x:formula1>0</x:formula1>
    </x:dataValidation>
    <x:dataValidation type="whole" operator="between" sqref="F8:F22">
      <x:formula1>1</x:formula1>
      <x:formula2>15</x:formula2>
    </x:dataValidation>
    <x:dataValidation type="list" sqref="E27:E41">
      <x:formula1>"Оценено,Включено,Неизвестно"</x:formula1>
    </x:dataValidation>
    <x:dataValidation type="decimal" operator="greaterThanOrEqual" sqref="C27:D41">
      <x:formula1>0</x:formula1>
    </x:dataValidation>
    <x:dataValidation type="whole" operator="between" sqref="F27:F41">
      <x:formula1>1</x:formula1>
      <x:formula2>15</x:formula2>
    </x:dataValidation>
    <x:dataValidation type="list" sqref="E46:E60">
      <x:formula1>"Оценено,Включено,Неизвестно"</x:formula1>
    </x:dataValidation>
    <x:dataValidation type="decimal" operator="greaterThanOrEqual" sqref="C46:D60">
      <x:formula1>0</x:formula1>
    </x:dataValidation>
    <x:dataValidation type="whole" operator="between" sqref="F46:F60">
      <x:formula1>1</x:formula1>
      <x:formula2>15</x:formula2>
    </x:dataValidation>
  </x:dataValidations>
  <x:pageMargins left="0.7" right="0.7" top="0.75" bottom="0.75" header="0.3" footer="0.3"/>
</x:worksheet>
</file>