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ac513fb27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8ab30a1728ec45e4"/>
    <x:sheet xmlns:r="http://schemas.openxmlformats.org/officeDocument/2006/relationships" name="Условия" sheetId="2" r:id="Rbba22c0378c24304"/>
    <x:sheet xmlns:r="http://schemas.openxmlformats.org/officeDocument/2006/relationships" name="Смета" sheetId="3" r:id="Rbfd91624afd3454f"/>
    <x:sheet xmlns:r="http://schemas.openxmlformats.org/officeDocument/2006/relationships" name="Итоги и этапы" sheetId="4" r:id="R35464a3112c841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7">
    <x:font>
      <x:sz val="11"/>
      <x:name val="Carlito"/>
    </x:font>
    <x:font>
      <x:sz val="11"/>
      <x:color rgb="FF252A24"/>
      <x:name val="Arial"/>
    </x:font>
    <x:font>
      <x:b/>
      <x:sz val="16"/>
      <x:color rgb="FF252A24"/>
      <x:name val="Arial"/>
    </x:font>
    <x:font>
      <x:b/>
      <x:sz val="11"/>
      <x:color rgb="FF40573D"/>
      <x:name val="Arial"/>
    </x:font>
    <x:font>
      <x:b/>
      <x:sz val="11"/>
      <x:color rgb="FFFFFFFF"/>
      <x:name val="Arial"/>
    </x:font>
    <x:font>
      <x:sz val="11"/>
      <x:color rgb="FF61665E"/>
      <x:name val="Arial"/>
    </x:font>
    <x:font>
      <x:b/>
      <x:sz val="11"/>
      <x:color rgb="FF252A2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0573D"/>
      </x:patternFill>
    </x:fill>
    <x:fill>
      <x:patternFill patternType="solid">
        <x:fgColor rgb="FFFFF6DE"/>
      </x:patternFill>
    </x:fill>
    <x:fill>
      <x:patternFill patternType="solid">
        <x:fgColor rgb="FFF0F3EC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ADC875"/>
      </x:bottom>
      <x:diagonal/>
    </x:border>
    <x:border>
      <x:left/>
      <x:right/>
      <x:top style="thin">
        <x:color rgb="FF40573D"/>
      </x:top>
      <x:bottom style="thin">
        <x:color rgb="FF40573D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201" fontId="6" fillId="4" borderId="2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6" fillId="4" borderId="2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83E2C"/>
      </x:font>
      <x:fill>
        <x:patternFill patternType="solid">
          <x:bgColor rgb="FFFCE8E2"/>
        </x:patternFill>
      </x:fill>
    </x:dxf>
    <x:dxf>
      <x:font>
        <x:b/>
        <x:color rgb="FF983E2C"/>
      </x:font>
      <x:fill>
        <x:patternFill patternType="solid">
          <x:bgColor rgb="FFFCE8E2"/>
        </x:patternFill>
      </x:fill>
    </x:dxf>
    <x:dxf>
      <x:font>
        <x:b/>
        <x:color rgb="FF983E2C"/>
      </x:font>
      <x:fill>
        <x:patternFill patternType="solid">
          <x:bgColor rgb="FFFCE8E2"/>
        </x:patternFill>
      </x:fill>
    </x:dxf>
    <x:dxf>
      <x:font>
        <x:b/>
        <x:color rgb="FF983E2C"/>
      </x:font>
      <x:fill>
        <x:patternFill patternType="solid">
          <x:bgColor rgb="FFFCE8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da0676842485e" /><Relationship Type="http://schemas.openxmlformats.org/officeDocument/2006/relationships/theme" Target="/xl/theme/theme1.xml" Id="R797b08b8d52e4b9c" /><Relationship Type="http://schemas.openxmlformats.org/officeDocument/2006/relationships/sharedStrings" Target="/xl/sharedStrings.xml" Id="R000983a7e5474e72" /><Relationship Type="http://schemas.openxmlformats.org/officeDocument/2006/relationships/worksheet" Target="/xl/worksheets/sheet1.xml" Id="R8ab30a1728ec45e4" /><Relationship Type="http://schemas.openxmlformats.org/officeDocument/2006/relationships/worksheet" Target="/xl/worksheets/sheet2.xml" Id="Rbba22c0378c24304" /><Relationship Type="http://schemas.openxmlformats.org/officeDocument/2006/relationships/worksheet" Target="/xl/worksheets/sheet3.xml" Id="Rbfd91624afd3454f" /><Relationship Type="http://schemas.openxmlformats.org/officeDocument/2006/relationships/worksheet" Target="/xl/worksheets/sheet4.xml" Id="R35464a3112c841bd" /></Relationships>
</file>

<file path=xl/tables/table1.xml><?xml version="1.0" encoding="utf-8"?>
<x:table xmlns:x="http://schemas.openxmlformats.org/spreadsheetml/2006/main" id="1" name="SmetaRows" displayName="SmetaRows" ref="A9:J21" headerRowCount="1" totalsRowCount="0" totalsRowShown="0">
  <x:autoFilter ref="A9:J21"/>
  <x:tableColumns count="10">
    <x:tableColumn id="1" name="ID"/>
    <x:tableColumn id="2" name="Тип"/>
    <x:tableColumn id="3" name="Наименование и границы"/>
    <x:tableColumn id="4" name="Ед."/>
    <x:tableColumn id="5" name="Количество"/>
    <x:tableColumn id="6" name="Цена"/>
    <x:tableColumn id="7" name="Сумма">
      <x:calculatedColumnFormula>IF(J10="Заполнено",ROUND(E10*F10,2),"")</x:calculatedColumnFormula>
    </x:tableColumn>
    <x:tableColumn id="8" name="Основание"/>
    <x:tableColumn id="9" name="Комментарий"/>
    <x:tableColumn id="10" name="Статус">
      <x:calculatedColumnFormula>IFERROR(IF(COUNTA(A10:F10,H10:I10)=0,"",IF(AND(LEN(TRIM(CLEAN(SUBSTITUTE(A10&amp;"",CHAR(160)," "))))&gt;0,LEN(TRIM(CLEAN(SUBSTITUTE(B10&amp;"",CHAR(160)," "))))&gt;0,LEN(TRIM(CLEAN(SUBSTITUTE(C10&amp;"",CHAR(160)," "))))&gt;0,LEN(TRIM(CLEAN(SUBSTITUTE(D10&amp;"",CHAR(160)," "))))&gt;0,LEN(TRIM(CLEAN(SUBSTITUTE(H10&amp;"",CHAR(160)," "))))&gt;0,OR(B10="Работа",B10="Материал",B10="Доставка",B10="Прочее"),ISNUMBER(E10),ISNUMBER(F10),E10&gt;0,F10&gt;=0,OR(F10&gt;0,LEN(TRIM(CLEAN(SUBSTITUTE(I10&amp;"",CHAR(160)," "))))&gt;0)),"Заполнено","Уточнить")),"Уточнить")</x:calculatedColumnFormula>
    </x:tableColumn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PaymentRows" displayName="PaymentRows" ref="A24:F30" headerRowCount="1" totalsRowCount="0" totalsRowShown="0">
  <x:autoFilter ref="A24:F30"/>
  <x:tableColumns count="6">
    <x:tableColumn id="1" name="Платёж"/>
    <x:tableColumn id="2" name="Событие"/>
    <x:tableColumn id="3" name="Сумма"/>
    <x:tableColumn id="4" name="Срок"/>
    <x:tableColumn id="5" name="Комментарий"/>
    <x:tableColumn id="6" name="Статус">
      <x:calculatedColumnFormula>IFERROR(IF(COUNTA(A25:E25)=0,"",IF(AND(LEN(TRIM(CLEAN(SUBSTITUTE(A25&amp;"",CHAR(160)," "))))&gt;0,LEN(TRIM(CLEAN(SUBSTITUTE(B25&amp;"",CHAR(160)," "))))&gt;0,LEN(TRIM(CLEAN(SUBSTITUTE(D25&amp;"",CHAR(160)," "))))&gt;0,ISNUMBER(C25),C25&gt;=0,OR(C25&gt;0,LEN(TRIM(CLEAN(SUBSTITUTE(E25&amp;"",CHAR(160)," "))))&gt;0)),"Заполнено","Уточнить")),"Уточнить")</x:calculatedColumnFormula>
    </x:tableColumn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e4fafc8d7e294af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0573ead4282748df" /></Relationships>
</file>

<file path=xl/worksheets/sheet1.xml><?xml version="1.0" encoding="utf-8"?>
<x:worksheet xmlns:x="http://schemas.openxmlformats.org/spreadsheetml/2006/main">
  <x:sheetPr>
    <x:tabColor rgb="FF40573D"/>
  </x:sheetPr>
  <x:sheetViews>
    <x:sheetView showGridLines="0" workbookViewId="0"/>
  </x:sheetViews>
  <x:sheetFormatPr defaultRowHeight="15"/>
  <x:cols>
    <x:col min="1" max="1" width="4" hidden="0" customWidth="1"/>
    <x:col min="2" max="2" width="116" hidden="0" customWidth="1"/>
  </x:cols>
  <x:sheetData>
    <x:row r="1" ht="28" customHeight="1">
      <x:c r="A1" s="2"/>
      <x:c r="B1" s="2"/>
    </x:row>
    <x:row r="2" ht="28" customHeight="1">
      <x:c r="A2" s="2"/>
      <x:c r="B2" s="3" t="str">
        <x:v>ВНИКЛИ. Смета на ремонт квартиры</x:v>
      </x:c>
    </x:row>
    <x:row r="3" ht="28" customHeight="1">
      <x:c r="A3" s="2"/>
      <x:c r="B3" s="4" t="str">
        <x:v>Форма для согласования. Версия шаблона 1.0 от 28.09.2026</x:v>
      </x:c>
    </x:row>
    <x:row r="4" ht="28" customHeight="1">
      <x:c r="A4" s="2"/>
      <x:c r="B4" s="2"/>
    </x:row>
    <x:row r="5" ht="44" customHeight="1">
      <x:c r="A5" s="2"/>
      <x:c r="B5" s="6" t="str">
        <x:v>ПУСТОЙ БЛАНК. Заполните условия, затем внесите свой состав работ, материалов и расходов.</x:v>
      </x:c>
    </x:row>
    <x:row r="6" ht="28" customHeight="1">
      <x:c r="A6" s="2"/>
      <x:c r="B6" s="2"/>
    </x:row>
    <x:row r="7" ht="46" customHeight="1">
      <x:c r="A7" s="2"/>
      <x:c r="B7" s="7" t="str">
        <x:v>Заполните «Условия» и внесите в «Смету» только позиции обсуждаемого состава. Файл не определяет техническую необходимость работ и не содержит рыночных расценок.</x:v>
      </x:c>
    </x:row>
    <x:row r="8" ht="46" customHeight="1">
      <x:c r="A8" s="2"/>
      <x:c r="B8" s="7" t="str">
        <x:v>Жёлтые ячейки заполняются вручную. Серые ячейки рассчитываются. Не заменяйте формулы в столбцах «Сумма» и «Статус». Результаты находятся на листе «Итоги и этапы».</x:v>
      </x:c>
    </x:row>
    <x:row r="9" ht="46" customHeight="1">
      <x:c r="A9" s="2"/>
      <x:c r="B9" s="7" t="str">
        <x:v>Одна строка — одна отдельно учитываемая работа, материал или расход. Укажите ID, тип, границы, единицу, количество, цену и основание. Для материалов уточните модель и фасовку.</x:v>
      </x:c>
    </x:row>
    <x:row r="10" ht="46" customHeight="1">
      <x:c r="A10" s="2"/>
      <x:c r="B10" s="7" t="str">
        <x:v>Неизвестную цену оставьте пустой. Количество должно быть больше нуля. Цена 0 допустима только как согласованное значение с пояснением в комментарии. Пробелы не заменяют данные.</x:v>
      </x:c>
    </x:row>
    <x:row r="11" ht="46" customHeight="1">
      <x:c r="A11" s="2"/>
      <x:c r="B11" s="7" t="str">
        <x:v>Составляющие комплекта и общую цену комплекта нельзя учитывать одновременно. Если используется комплектная цена, справочную расшифровку внесите в комментарий или условия.</x:v>
      </x:c>
    </x:row>
    <x:row r="12" ht="46" customHeight="1">
      <x:c r="A12" s="2"/>
      <x:c r="B12" s="7" t="str">
        <x:v>Налоги и дополнительные начисления опишите в условиях. Ставка не установлена. Каждый отдельно оплачиваемый расход учтите один раз в таблице.</x:v>
      </x:c>
    </x:row>
    <x:row r="13" ht="46" customHeight="1">
      <x:c r="A13" s="2"/>
      <x:c r="B13" s="7" t="str">
        <x:v>«Сумма заполненных строк» — промежуточная сумма. Итог появится после заполнения всех начатых строк, описания состава и начислений, а также двух подтверждений на листе «Условия».</x:v>
      </x:c>
    </x:row>
    <x:row r="14" ht="46" customHeight="1">
      <x:c r="A14" s="2"/>
      <x:c r="B14" s="7" t="str">
        <x:v>«Заполнено» означает заполнение расчётных полей, а не согласование сделки. Итог относится только к указанному составу и не подтверждает полноту всех работ на объекте.</x:v>
      </x:c>
    </x:row>
    <x:row r="15" ht="46" customHeight="1">
      <x:c r="A15" s="2"/>
      <x:c r="B15" s="7" t="str">
        <x:v>Этапы описывают последовательность работ. График платежей заполняется отдельно и не прибавляется к смете. Аванс — часть оплаты. Для нулевого платежа тоже требуется пояснение.</x:v>
      </x:c>
    </x:row>
    <x:row r="16" ht="46" customHeight="1">
      <x:c r="A16" s="2"/>
      <x:c r="B16" s="7" t="str">
        <x:v>Для новой позиции используйте пустую строку таблицы. Чтобы расширить её, вставьте строку таблицы или нажмите Tab в последней ячейке последней строки. Проверьте формулы «Сумма» и «Статус» и обновление итогов.</x:v>
      </x:c>
    </x:row>
    <x:row r="17" ht="46" customHeight="1">
      <x:c r="A17" s="2"/>
      <x:c r="B17" s="7" t="str">
        <x:v>В других редакторах автоматическое расширение таблиц может отличаться. Добавляйте строки внутри таблицы и копируйте формулы из соседней строки. После изменения проверьте итог и статус.</x:v>
      </x:c>
    </x:row>
    <x:row r="18" ht="46" customHeight="1">
      <x:c r="A18" s="2"/>
      <x:c r="B18" s="7" t="str">
        <x:v>Сохраняйте исходный документ, его версию и связь с каждой позицией. Не заменяйте исходные сведения предположениями. После изменения условий сохраните новую версию файла.</x:v>
      </x:c>
    </x:row>
    <x:row r="19" ht="46" customHeight="1">
      <x:c r="A19" s="2"/>
      <x:c r="B19" s="7" t="str">
        <x:v>Это рабочая форма для обсуждения, а не нормативная смета или готовый договор. Проверка заполнения не подтверждает достоверность исходных значений.</x:v>
      </x:c>
    </x:row>
    <x:row r="20" ht="28" customHeight="1">
      <x:c r="A20" s="2"/>
      <x:c r="B20" s="2"/>
    </x:row>
    <x:row r="21" ht="28" customHeight="1">
      <x:c r="A21" s="2"/>
      <x:c r="B21" s="2"/>
    </x:row>
    <x:row r="22" ht="28" customHeight="1">
      <x:c r="A22" s="2"/>
      <x:c r="B22" s="2"/>
    </x:row>
    <x:row r="23" ht="28" customHeight="1">
      <x:c r="A23" s="2"/>
      <x:c r="B23" s="2"/>
    </x:row>
    <x:row r="24" ht="28" customHeight="1">
      <x:c r="A24" s="2"/>
      <x:c r="B24" s="2"/>
    </x:row>
    <x:row r="25" ht="28" customHeight="1">
      <x:c r="A25" s="2"/>
      <x:c r="B2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0573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7" hidden="0" customWidth="1"/>
    <x:col min="2" max="2" width="91" hidden="0" customWidth="1"/>
    <x:col min="3" max="3" width="3" hidden="0" customWidth="1"/>
    <x:col min="4" max="4" width="54" hidden="0" customWidth="1"/>
  </x:cols>
  <x:sheetData>
    <x:row r="1" ht="42" customHeight="1">
      <x:c r="A1" s="11" t="str">
        <x:v>Условия сметы</x:v>
      </x:c>
      <x:c r="B1" s="11" t="str">
        <x:v>Заполните жёлтые ячейки</x:v>
      </x:c>
      <x:c r="C1" s="2"/>
      <x:c r="D1" s="11" t="str">
        <x:v>Подсказка</x:v>
      </x:c>
    </x:row>
    <x:row r="2" ht="58" customHeight="1">
      <x:c r="A2" s="7" t="str">
        <x:v>Объект и помещение</x:v>
      </x:c>
      <x:c r="B2" s="12"/>
      <x:c r="C2" s="7"/>
      <x:c r="D2" s="14" t="str">
        <x:v>Объект и часть помещения, к которым относится
смета.</x:v>
      </x:c>
    </x:row>
    <x:row r="3" ht="58" customHeight="1">
      <x:c r="A3" s="7" t="str">
        <x:v>Заказчик и исполнитель</x:v>
      </x:c>
      <x:c r="B3" s="12"/>
      <x:c r="C3" s="7"/>
      <x:c r="D3" s="14" t="str">
        <x:v>Стороны обсуждения и контакт для уточнений.</x:v>
      </x:c>
    </x:row>
    <x:row r="4" ht="58" customHeight="1">
      <x:c r="A4" s="7" t="str">
        <x:v>Номер версии</x:v>
      </x:c>
      <x:c r="B4" s="12"/>
      <x:c r="C4" s="7"/>
      <x:c r="D4" s="14" t="str">
        <x:v>Номер этой версии документа.</x:v>
      </x:c>
    </x:row>
    <x:row r="5" ht="58" customHeight="1">
      <x:c r="A5" s="7" t="str">
        <x:v>Дата версии</x:v>
      </x:c>
      <x:c r="B5" s="13"/>
      <x:c r="C5" s="7"/>
      <x:c r="D5" s="14" t="str">
        <x:v>Дата подготовки документа.</x:v>
      </x:c>
    </x:row>
    <x:row r="6" ht="58" customHeight="1">
      <x:c r="A6" s="7" t="str">
        <x:v>Что включено</x:v>
      </x:c>
      <x:c r="B6" s="12"/>
      <x:c r="C6" s="7"/>
      <x:c r="D6" s="14" t="str">
        <x:v>Границы результата и ссылки на ID позиций.</x:v>
      </x:c>
    </x:row>
    <x:row r="7" ht="58" customHeight="1">
      <x:c r="A7" s="7" t="str">
        <x:v>Что не включено</x:v>
      </x:c>
      <x:c r="B7" s="12"/>
      <x:c r="C7" s="7"/>
      <x:c r="D7" s="14" t="str">
        <x:v>Исключения и кто организует соответствующие
работы.</x:v>
      </x:c>
    </x:row>
    <x:row r="8" ht="88" customHeight="1">
      <x:c r="A8" s="7" t="str">
        <x:v>Налоги и дополнительные начисления</x:v>
      </x:c>
      <x:c r="B8" s="12"/>
      <x:c r="C8" s="7"/>
      <x:c r="D8" s="14" t="str">
        <x:v>Что входит в цену, что оплачивается отдельно и в
какой строке учтено. Ставка по умолчанию не
задана.</x:v>
      </x:c>
    </x:row>
    <x:row r="9" ht="58" customHeight="1">
      <x:c r="A9" s="7" t="str">
        <x:v>Основание количеств</x:v>
      </x:c>
      <x:c r="B9" s="12"/>
      <x:c r="C9" s="7"/>
      <x:c r="D9" s="14" t="str">
        <x:v>Обмер, перечень или приложение. Неизвестное
обозначьте.</x:v>
      </x:c>
    </x:row>
    <x:row r="10" ht="58" customHeight="1">
      <x:c r="A10" s="7" t="str">
        <x:v>Событие начала</x:v>
      </x:c>
      <x:c r="B10" s="12"/>
      <x:c r="C10" s="7"/>
      <x:c r="D10" s="14" t="str">
        <x:v>Какие условия должны быть выполнены до начала.</x:v>
      </x:c>
    </x:row>
    <x:row r="11" ht="58" customHeight="1">
      <x:c r="A11" s="7" t="str">
        <x:v>Срок и условия пауз</x:v>
      </x:c>
      <x:c r="B11" s="12"/>
      <x:c r="C11" s="7"/>
      <x:c r="D11" s="14" t="str">
        <x:v>Рабочие или календарные дни, последовательность,
условия остановки.</x:v>
      </x:c>
    </x:row>
    <x:row r="12" ht="58" customHeight="1">
      <x:c r="A12" s="7" t="str">
        <x:v>Доставка, разгрузка, подъём</x:v>
      </x:c>
      <x:c r="B12" s="12"/>
      <x:c r="C12" s="7"/>
      <x:c r="D12" s="14" t="str">
        <x:v>Кто выполняет логистику, что входит и где учтено.</x:v>
      </x:c>
    </x:row>
    <x:row r="13" ht="88" customHeight="1">
      <x:c r="A13" s="7" t="str">
        <x:v>Дополнительные работы</x:v>
      </x:c>
      <x:c r="B13" s="12" t="str">
        <x:v>Дополнительные работы выполняются только после отдельного согласования их содержания,
стоимости и влияния на срок. Изменения отражаются в новой версии документа.</x:v>
      </x:c>
      <x:c r="C13" s="7"/>
      <x:c r="D13" s="14" t="str">
        <x:v>Предлагаемая формулировка. Уточните под ваше
обсуждение.</x:v>
      </x:c>
    </x:row>
    <x:row r="14" ht="88" customHeight="1">
      <x:c r="A14" s="7" t="str">
        <x:v>Приёмка результата</x:v>
      </x:c>
      <x:c r="B14" s="12"/>
      <x:c r="C14" s="7"/>
      <x:c r="D14" s="14" t="str">
        <x:v>Что, кто и каким способом проверяет.</x:v>
      </x:c>
    </x:row>
    <x:row r="15" ht="58" customHeight="1">
      <x:c r="A15" s="7" t="str">
        <x:v>Замечания и исправления</x:v>
      </x:c>
      <x:c r="B15" s="12"/>
      <x:c r="C15" s="7"/>
      <x:c r="D15" s="14" t="str">
        <x:v>Канал, порядок ответа и согласования срока
исправления.</x:v>
      </x:c>
    </x:row>
    <x:row r="16" ht="58" customHeight="1">
      <x:c r="A16" s="7" t="str">
        <x:v>Гарантия или поддержка</x:v>
      </x:c>
      <x:c r="B16" s="12"/>
      <x:c r="C16" s="7"/>
      <x:c r="D16" s="14" t="str">
        <x:v>Только фактически предложенные условия; иначе
«требует уточнения».</x:v>
      </x:c>
    </x:row>
    <x:row r="17" ht="58" customHeight="1">
      <x:c r="A17" s="7" t="str">
        <x:v>Основания и изменения версии</x:v>
      </x:c>
      <x:c r="B17" s="12"/>
      <x:c r="C17" s="7"/>
      <x:c r="D17" s="14" t="str">
        <x:v>Исходный документ, приложение и согласованные
изменения.</x:v>
      </x:c>
    </x:row>
    <x:row r="18" ht="58" customHeight="1">
      <x:c r="A18" s="7" t="str">
        <x:v>Состав и отдельно оплачиваемые расходы
подтверждены</x:v>
      </x:c>
      <x:c r="B18" s="12"/>
      <x:c r="C18" s="7"/>
      <x:c r="D18" s="14" t="str">
        <x:v>Выберите «Да» только после согласования состава и
расходов.</x:v>
      </x:c>
    </x:row>
    <x:row r="19" ht="58" customHeight="1">
      <x:c r="A19" s="7" t="str">
        <x:v>Налоги и дополнительные начисления раскрыты и
подтверждены</x:v>
      </x:c>
      <x:c r="B19" s="12"/>
      <x:c r="C19" s="7"/>
      <x:c r="D19" s="14" t="str">
        <x:v>Выберите «Да» только после согласования порядка
начислений.</x:v>
      </x:c>
    </x:row>
    <x:row r="20" ht="28" customHeight="1">
      <x:c r="A20" s="2"/>
      <x:c r="B20" s="2"/>
      <x:c r="C20" s="2"/>
      <x:c r="D20" s="2"/>
    </x:row>
    <x:row r="21" ht="28" customHeight="1">
      <x:c r="A21" s="15" t="str">
        <x:v>Да — только после фактического согласования.</x:v>
      </x:c>
      <x:c r="B21" s="2"/>
      <x:c r="C21" s="2"/>
      <x:c r="D21" s="2"/>
    </x:row>
  </x:sheetData>
  <x:dataValidations count="1">
    <x:dataValidation type="list" sqref="B18:B19">
      <x:formula1>"Да"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40573D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57" hidden="0" customWidth="1"/>
    <x:col min="4" max="4" width="10" hidden="0" customWidth="1"/>
    <x:col min="5" max="5" width="15" hidden="0" customWidth="1"/>
    <x:col min="6" max="6" width="17" hidden="0" customWidth="1"/>
    <x:col min="7" max="7" width="19" hidden="0" customWidth="1"/>
    <x:col min="8" max="8" width="39" hidden="0" customWidth="1"/>
    <x:col min="9" max="9" width="39" hidden="0" customWidth="1"/>
    <x:col min="10" max="10" width="17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3" t="str">
        <x:v>Смета</x:v>
      </x:c>
      <x:c r="B2" s="2"/>
      <x:c r="C2" s="15" t="str">
        <x:v>Внесите только позиции вашего обсуждаемого состава.</x:v>
      </x:c>
      <x:c r="D2" s="2"/>
      <x:c r="E2" s="2"/>
      <x:c r="F2" s="2"/>
      <x:c r="G2" s="2"/>
      <x:c r="H2" s="2"/>
      <x:c r="I2" s="2"/>
      <x:c r="J2" s="2"/>
    </x:row>
    <x:row r="3" ht="28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8" customHeight="1">
      <x:c r="A4" s="15" t="str">
        <x:v>Жёлтые ячейки: исходные данные. Серые: расчёт. Неизвестная цена остаётся пустой.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8" customHeight="1">
      <x:c r="A5" s="15" t="str">
        <x:v>Количество &gt; 0. Цена ≥ 0. При цене 0 поясните причину в комментарии.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8" customHeight="1">
      <x:c r="A6" s="15" t="str">
        <x:v>Обязательны ID, тип, наименование, единица, количество, цена и основание.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8" customHeight="1">
      <x:c r="A7" s="15" t="str">
        <x:v>Новая позиция должна быть строкой таблицы SmetaRows, с формулами в G и J.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8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11" t="str">
        <x:v>ID</x:v>
      </x:c>
      <x:c r="B9" s="11" t="str">
        <x:v>Тип</x:v>
      </x:c>
      <x:c r="C9" s="11" t="str">
        <x:v>Наименование и границы</x:v>
      </x:c>
      <x:c r="D9" s="11" t="str">
        <x:v>Ед.</x:v>
      </x:c>
      <x:c r="E9" s="11" t="str">
        <x:v>Количество</x:v>
      </x:c>
      <x:c r="F9" s="11" t="str">
        <x:v>Цена</x:v>
      </x:c>
      <x:c r="G9" s="11" t="str">
        <x:v>Сумма</x:v>
      </x:c>
      <x:c r="H9" s="11" t="str">
        <x:v>Основание</x:v>
      </x:c>
      <x:c r="I9" s="11" t="str">
        <x:v>Комментарий</x:v>
      </x:c>
      <x:c r="J9" s="11" t="str">
        <x:v>Статус</x:v>
      </x:c>
    </x:row>
    <x:row r="10" ht="58" customHeight="1">
      <x:c r="A10" s="12"/>
      <x:c r="B10" s="12"/>
      <x:c r="C10" s="12"/>
      <x:c r="D10" s="12"/>
      <x:c r="E10" s="21"/>
      <x:c r="F10" s="21"/>
      <x:c r="G10" s="22" t="str">
        <x:f>IF(J10="Заполнено",ROUND(E10*F10,2),"")</x:f>
      </x:c>
      <x:c r="H10" s="12"/>
      <x:c r="I10" s="12"/>
      <x:c r="J10" s="18" t="str">
        <x:f>IFERROR(IF(COUNTA(A10:F10,H10:I10)=0,"",IF(AND(LEN(TRIM(CLEAN(SUBSTITUTE(A10&amp;"",CHAR(160)," "))))&gt;0,LEN(TRIM(CLEAN(SUBSTITUTE(B10&amp;"",CHAR(160)," "))))&gt;0,LEN(TRIM(CLEAN(SUBSTITUTE(C10&amp;"",CHAR(160)," "))))&gt;0,LEN(TRIM(CLEAN(SUBSTITUTE(D10&amp;"",CHAR(160)," "))))&gt;0,LEN(TRIM(CLEAN(SUBSTITUTE(H10&amp;"",CHAR(160)," "))))&gt;0,OR(B10="Работа",B10="Материал",B10="Доставка",B10="Прочее"),ISNUMBER(E10),ISNUMBER(F10),E10&gt;0,F10&gt;=0,OR(F10&gt;0,LEN(TRIM(CLEAN(SUBSTITUTE(I10&amp;"",CHAR(160)," "))))&gt;0)),"Заполнено","Уточнить")),"Уточнить")</x:f>
      </x:c>
    </x:row>
    <x:row r="11" ht="58" customHeight="1">
      <x:c r="A11" s="12"/>
      <x:c r="B11" s="12"/>
      <x:c r="C11" s="12"/>
      <x:c r="D11" s="12"/>
      <x:c r="E11" s="21"/>
      <x:c r="F11" s="21"/>
      <x:c r="G11" s="22" t="str">
        <x:f>IF(J11="Заполнено",ROUND(E11*F11,2),"")</x:f>
      </x:c>
      <x:c r="H11" s="12"/>
      <x:c r="I11" s="12"/>
      <x:c r="J11" s="18" t="str">
        <x:f>IFERROR(IF(COUNTA(A11:F11,H11:I11)=0,"",IF(AND(LEN(TRIM(CLEAN(SUBSTITUTE(A11&amp;"",CHAR(160)," "))))&gt;0,LEN(TRIM(CLEAN(SUBSTITUTE(B11&amp;"",CHAR(160)," "))))&gt;0,LEN(TRIM(CLEAN(SUBSTITUTE(C11&amp;"",CHAR(160)," "))))&gt;0,LEN(TRIM(CLEAN(SUBSTITUTE(D11&amp;"",CHAR(160)," "))))&gt;0,LEN(TRIM(CLEAN(SUBSTITUTE(H11&amp;"",CHAR(160)," "))))&gt;0,OR(B11="Работа",B11="Материал",B11="Доставка",B11="Прочее"),ISNUMBER(E11),ISNUMBER(F11),E11&gt;0,F11&gt;=0,OR(F11&gt;0,LEN(TRIM(CLEAN(SUBSTITUTE(I11&amp;"",CHAR(160)," "))))&gt;0)),"Заполнено","Уточнить")),"Уточнить")</x:f>
      </x:c>
    </x:row>
    <x:row r="12" ht="58" customHeight="1">
      <x:c r="A12" s="12"/>
      <x:c r="B12" s="12"/>
      <x:c r="C12" s="12"/>
      <x:c r="D12" s="12"/>
      <x:c r="E12" s="21"/>
      <x:c r="F12" s="21"/>
      <x:c r="G12" s="22" t="str">
        <x:f>IF(J12="Заполнено",ROUND(E12*F12,2),"")</x:f>
      </x:c>
      <x:c r="H12" s="12"/>
      <x:c r="I12" s="12"/>
      <x:c r="J12" s="18" t="str">
        <x:f>IFERROR(IF(COUNTA(A12:F12,H12:I12)=0,"",IF(AND(LEN(TRIM(CLEAN(SUBSTITUTE(A12&amp;"",CHAR(160)," "))))&gt;0,LEN(TRIM(CLEAN(SUBSTITUTE(B12&amp;"",CHAR(160)," "))))&gt;0,LEN(TRIM(CLEAN(SUBSTITUTE(C12&amp;"",CHAR(160)," "))))&gt;0,LEN(TRIM(CLEAN(SUBSTITUTE(D12&amp;"",CHAR(160)," "))))&gt;0,LEN(TRIM(CLEAN(SUBSTITUTE(H12&amp;"",CHAR(160)," "))))&gt;0,OR(B12="Работа",B12="Материал",B12="Доставка",B12="Прочее"),ISNUMBER(E12),ISNUMBER(F12),E12&gt;0,F12&gt;=0,OR(F12&gt;0,LEN(TRIM(CLEAN(SUBSTITUTE(I12&amp;"",CHAR(160)," "))))&gt;0)),"Заполнено","Уточнить")),"Уточнить")</x:f>
      </x:c>
    </x:row>
    <x:row r="13" ht="58" customHeight="1">
      <x:c r="A13" s="12"/>
      <x:c r="B13" s="12"/>
      <x:c r="C13" s="12"/>
      <x:c r="D13" s="12"/>
      <x:c r="E13" s="21"/>
      <x:c r="F13" s="21"/>
      <x:c r="G13" s="22" t="str">
        <x:f>IF(J13="Заполнено",ROUND(E13*F13,2),"")</x:f>
      </x:c>
      <x:c r="H13" s="12"/>
      <x:c r="I13" s="12"/>
      <x:c r="J13" s="18" t="str">
        <x:f>IFERROR(IF(COUNTA(A13:F13,H13:I13)=0,"",IF(AND(LEN(TRIM(CLEAN(SUBSTITUTE(A13&amp;"",CHAR(160)," "))))&gt;0,LEN(TRIM(CLEAN(SUBSTITUTE(B13&amp;"",CHAR(160)," "))))&gt;0,LEN(TRIM(CLEAN(SUBSTITUTE(C13&amp;"",CHAR(160)," "))))&gt;0,LEN(TRIM(CLEAN(SUBSTITUTE(D13&amp;"",CHAR(160)," "))))&gt;0,LEN(TRIM(CLEAN(SUBSTITUTE(H13&amp;"",CHAR(160)," "))))&gt;0,OR(B13="Работа",B13="Материал",B13="Доставка",B13="Прочее"),ISNUMBER(E13),ISNUMBER(F13),E13&gt;0,F13&gt;=0,OR(F13&gt;0,LEN(TRIM(CLEAN(SUBSTITUTE(I13&amp;"",CHAR(160)," "))))&gt;0)),"Заполнено","Уточнить")),"Уточнить")</x:f>
      </x:c>
    </x:row>
    <x:row r="14" ht="58" customHeight="1">
      <x:c r="A14" s="12"/>
      <x:c r="B14" s="12"/>
      <x:c r="C14" s="12"/>
      <x:c r="D14" s="12"/>
      <x:c r="E14" s="21"/>
      <x:c r="F14" s="21"/>
      <x:c r="G14" s="22" t="str">
        <x:f>IF(J14="Заполнено",ROUND(E14*F14,2),"")</x:f>
      </x:c>
      <x:c r="H14" s="12"/>
      <x:c r="I14" s="12"/>
      <x:c r="J14" s="18" t="str">
        <x:f>IFERROR(IF(COUNTA(A14:F14,H14:I14)=0,"",IF(AND(LEN(TRIM(CLEAN(SUBSTITUTE(A14&amp;"",CHAR(160)," "))))&gt;0,LEN(TRIM(CLEAN(SUBSTITUTE(B14&amp;"",CHAR(160)," "))))&gt;0,LEN(TRIM(CLEAN(SUBSTITUTE(C14&amp;"",CHAR(160)," "))))&gt;0,LEN(TRIM(CLEAN(SUBSTITUTE(D14&amp;"",CHAR(160)," "))))&gt;0,LEN(TRIM(CLEAN(SUBSTITUTE(H14&amp;"",CHAR(160)," "))))&gt;0,OR(B14="Работа",B14="Материал",B14="Доставка",B14="Прочее"),ISNUMBER(E14),ISNUMBER(F14),E14&gt;0,F14&gt;=0,OR(F14&gt;0,LEN(TRIM(CLEAN(SUBSTITUTE(I14&amp;"",CHAR(160)," "))))&gt;0)),"Заполнено","Уточнить")),"Уточнить")</x:f>
      </x:c>
    </x:row>
    <x:row r="15" ht="58" customHeight="1">
      <x:c r="A15" s="12"/>
      <x:c r="B15" s="12"/>
      <x:c r="C15" s="12"/>
      <x:c r="D15" s="12"/>
      <x:c r="E15" s="21"/>
      <x:c r="F15" s="21"/>
      <x:c r="G15" s="22" t="str">
        <x:f>IF(J15="Заполнено",ROUND(E15*F15,2),"")</x:f>
      </x:c>
      <x:c r="H15" s="12"/>
      <x:c r="I15" s="12"/>
      <x:c r="J15" s="18" t="str">
        <x:f>IFERROR(IF(COUNTA(A15:F15,H15:I15)=0,"",IF(AND(LEN(TRIM(CLEAN(SUBSTITUTE(A15&amp;"",CHAR(160)," "))))&gt;0,LEN(TRIM(CLEAN(SUBSTITUTE(B15&amp;"",CHAR(160)," "))))&gt;0,LEN(TRIM(CLEAN(SUBSTITUTE(C15&amp;"",CHAR(160)," "))))&gt;0,LEN(TRIM(CLEAN(SUBSTITUTE(D15&amp;"",CHAR(160)," "))))&gt;0,LEN(TRIM(CLEAN(SUBSTITUTE(H15&amp;"",CHAR(160)," "))))&gt;0,OR(B15="Работа",B15="Материал",B15="Доставка",B15="Прочее"),ISNUMBER(E15),ISNUMBER(F15),E15&gt;0,F15&gt;=0,OR(F15&gt;0,LEN(TRIM(CLEAN(SUBSTITUTE(I15&amp;"",CHAR(160)," "))))&gt;0)),"Заполнено","Уточнить")),"Уточнить")</x:f>
      </x:c>
    </x:row>
    <x:row r="16" ht="58" customHeight="1">
      <x:c r="A16" s="12"/>
      <x:c r="B16" s="12"/>
      <x:c r="C16" s="12"/>
      <x:c r="D16" s="12"/>
      <x:c r="E16" s="21"/>
      <x:c r="F16" s="21"/>
      <x:c r="G16" s="22" t="str">
        <x:f>IF(J16="Заполнено",ROUND(E16*F16,2),"")</x:f>
      </x:c>
      <x:c r="H16" s="12"/>
      <x:c r="I16" s="12"/>
      <x:c r="J16" s="18" t="str">
        <x:f>IFERROR(IF(COUNTA(A16:F16,H16:I16)=0,"",IF(AND(LEN(TRIM(CLEAN(SUBSTITUTE(A16&amp;"",CHAR(160)," "))))&gt;0,LEN(TRIM(CLEAN(SUBSTITUTE(B16&amp;"",CHAR(160)," "))))&gt;0,LEN(TRIM(CLEAN(SUBSTITUTE(C16&amp;"",CHAR(160)," "))))&gt;0,LEN(TRIM(CLEAN(SUBSTITUTE(D16&amp;"",CHAR(160)," "))))&gt;0,LEN(TRIM(CLEAN(SUBSTITUTE(H16&amp;"",CHAR(160)," "))))&gt;0,OR(B16="Работа",B16="Материал",B16="Доставка",B16="Прочее"),ISNUMBER(E16),ISNUMBER(F16),E16&gt;0,F16&gt;=0,OR(F16&gt;0,LEN(TRIM(CLEAN(SUBSTITUTE(I16&amp;"",CHAR(160)," "))))&gt;0)),"Заполнено","Уточнить")),"Уточнить")</x:f>
      </x:c>
    </x:row>
    <x:row r="17" ht="58" customHeight="1">
      <x:c r="A17" s="12"/>
      <x:c r="B17" s="12"/>
      <x:c r="C17" s="12"/>
      <x:c r="D17" s="12"/>
      <x:c r="E17" s="21"/>
      <x:c r="F17" s="21"/>
      <x:c r="G17" s="22" t="str">
        <x:f>IF(J17="Заполнено",ROUND(E17*F17,2),"")</x:f>
      </x:c>
      <x:c r="H17" s="12"/>
      <x:c r="I17" s="12"/>
      <x:c r="J17" s="18" t="str">
        <x:f>IFERROR(IF(COUNTA(A17:F17,H17:I17)=0,"",IF(AND(LEN(TRIM(CLEAN(SUBSTITUTE(A17&amp;"",CHAR(160)," "))))&gt;0,LEN(TRIM(CLEAN(SUBSTITUTE(B17&amp;"",CHAR(160)," "))))&gt;0,LEN(TRIM(CLEAN(SUBSTITUTE(C17&amp;"",CHAR(160)," "))))&gt;0,LEN(TRIM(CLEAN(SUBSTITUTE(D17&amp;"",CHAR(160)," "))))&gt;0,LEN(TRIM(CLEAN(SUBSTITUTE(H17&amp;"",CHAR(160)," "))))&gt;0,OR(B17="Работа",B17="Материал",B17="Доставка",B17="Прочее"),ISNUMBER(E17),ISNUMBER(F17),E17&gt;0,F17&gt;=0,OR(F17&gt;0,LEN(TRIM(CLEAN(SUBSTITUTE(I17&amp;"",CHAR(160)," "))))&gt;0)),"Заполнено","Уточнить")),"Уточнить")</x:f>
      </x:c>
    </x:row>
    <x:row r="18" ht="58" customHeight="1">
      <x:c r="A18" s="12"/>
      <x:c r="B18" s="12"/>
      <x:c r="C18" s="12"/>
      <x:c r="D18" s="12"/>
      <x:c r="E18" s="21"/>
      <x:c r="F18" s="21"/>
      <x:c r="G18" s="22" t="str">
        <x:f>IF(J18="Заполнено",ROUND(E18*F18,2),"")</x:f>
      </x:c>
      <x:c r="H18" s="12"/>
      <x:c r="I18" s="12"/>
      <x:c r="J18" s="18" t="str">
        <x:f>IFERROR(IF(COUNTA(A18:F18,H18:I18)=0,"",IF(AND(LEN(TRIM(CLEAN(SUBSTITUTE(A18&amp;"",CHAR(160)," "))))&gt;0,LEN(TRIM(CLEAN(SUBSTITUTE(B18&amp;"",CHAR(160)," "))))&gt;0,LEN(TRIM(CLEAN(SUBSTITUTE(C18&amp;"",CHAR(160)," "))))&gt;0,LEN(TRIM(CLEAN(SUBSTITUTE(D18&amp;"",CHAR(160)," "))))&gt;0,LEN(TRIM(CLEAN(SUBSTITUTE(H18&amp;"",CHAR(160)," "))))&gt;0,OR(B18="Работа",B18="Материал",B18="Доставка",B18="Прочее"),ISNUMBER(E18),ISNUMBER(F18),E18&gt;0,F18&gt;=0,OR(F18&gt;0,LEN(TRIM(CLEAN(SUBSTITUTE(I18&amp;"",CHAR(160)," "))))&gt;0)),"Заполнено","Уточнить")),"Уточнить")</x:f>
      </x:c>
    </x:row>
    <x:row r="19" ht="58" customHeight="1">
      <x:c r="A19" s="12"/>
      <x:c r="B19" s="12"/>
      <x:c r="C19" s="12"/>
      <x:c r="D19" s="12"/>
      <x:c r="E19" s="21"/>
      <x:c r="F19" s="21"/>
      <x:c r="G19" s="22" t="str">
        <x:f>IF(J19="Заполнено",ROUND(E19*F19,2),"")</x:f>
      </x:c>
      <x:c r="H19" s="12"/>
      <x:c r="I19" s="12"/>
      <x:c r="J19" s="18" t="str">
        <x:f>IFERROR(IF(COUNTA(A19:F19,H19:I19)=0,"",IF(AND(LEN(TRIM(CLEAN(SUBSTITUTE(A19&amp;"",CHAR(160)," "))))&gt;0,LEN(TRIM(CLEAN(SUBSTITUTE(B19&amp;"",CHAR(160)," "))))&gt;0,LEN(TRIM(CLEAN(SUBSTITUTE(C19&amp;"",CHAR(160)," "))))&gt;0,LEN(TRIM(CLEAN(SUBSTITUTE(D19&amp;"",CHAR(160)," "))))&gt;0,LEN(TRIM(CLEAN(SUBSTITUTE(H19&amp;"",CHAR(160)," "))))&gt;0,OR(B19="Работа",B19="Материал",B19="Доставка",B19="Прочее"),ISNUMBER(E19),ISNUMBER(F19),E19&gt;0,F19&gt;=0,OR(F19&gt;0,LEN(TRIM(CLEAN(SUBSTITUTE(I19&amp;"",CHAR(160)," "))))&gt;0)),"Заполнено","Уточнить")),"Уточнить")</x:f>
      </x:c>
    </x:row>
    <x:row r="20" ht="58" customHeight="1">
      <x:c r="A20" s="12"/>
      <x:c r="B20" s="12"/>
      <x:c r="C20" s="12"/>
      <x:c r="D20" s="12"/>
      <x:c r="E20" s="21"/>
      <x:c r="F20" s="21"/>
      <x:c r="G20" s="22" t="str">
        <x:f>IF(J20="Заполнено",ROUND(E20*F20,2),"")</x:f>
      </x:c>
      <x:c r="H20" s="12"/>
      <x:c r="I20" s="12"/>
      <x:c r="J20" s="18" t="str">
        <x:f>IFERROR(IF(COUNTA(A20:F20,H20:I20)=0,"",IF(AND(LEN(TRIM(CLEAN(SUBSTITUTE(A20&amp;"",CHAR(160)," "))))&gt;0,LEN(TRIM(CLEAN(SUBSTITUTE(B20&amp;"",CHAR(160)," "))))&gt;0,LEN(TRIM(CLEAN(SUBSTITUTE(C20&amp;"",CHAR(160)," "))))&gt;0,LEN(TRIM(CLEAN(SUBSTITUTE(D20&amp;"",CHAR(160)," "))))&gt;0,LEN(TRIM(CLEAN(SUBSTITUTE(H20&amp;"",CHAR(160)," "))))&gt;0,OR(B20="Работа",B20="Материал",B20="Доставка",B20="Прочее"),ISNUMBER(E20),ISNUMBER(F20),E20&gt;0,F20&gt;=0,OR(F20&gt;0,LEN(TRIM(CLEAN(SUBSTITUTE(I20&amp;"",CHAR(160)," "))))&gt;0)),"Заполнено","Уточнить")),"Уточнить")</x:f>
      </x:c>
    </x:row>
    <x:row r="21" ht="58" customHeight="1">
      <x:c r="A21" s="12"/>
      <x:c r="B21" s="12"/>
      <x:c r="C21" s="12"/>
      <x:c r="D21" s="12"/>
      <x:c r="E21" s="21"/>
      <x:c r="F21" s="21"/>
      <x:c r="G21" s="22" t="str">
        <x:f>IF(J21="Заполнено",ROUND(E21*F21,2),"")</x:f>
      </x:c>
      <x:c r="H21" s="12"/>
      <x:c r="I21" s="12"/>
      <x:c r="J21" s="18" t="str">
        <x:f>IFERROR(IF(COUNTA(A21:F21,H21:I21)=0,"",IF(AND(LEN(TRIM(CLEAN(SUBSTITUTE(A21&amp;"",CHAR(160)," "))))&gt;0,LEN(TRIM(CLEAN(SUBSTITUTE(B21&amp;"",CHAR(160)," "))))&gt;0,LEN(TRIM(CLEAN(SUBSTITUTE(C21&amp;"",CHAR(160)," "))))&gt;0,LEN(TRIM(CLEAN(SUBSTITUTE(D21&amp;"",CHAR(160)," "))))&gt;0,LEN(TRIM(CLEAN(SUBSTITUTE(H21&amp;"",CHAR(160)," "))))&gt;0,OR(B21="Работа",B21="Материал",B21="Доставка",B21="Прочее"),ISNUMBER(E21),ISNUMBER(F21),E21&gt;0,F21&gt;=0,OR(F21&gt;0,LEN(TRIM(CLEAN(SUBSTITUTE(I21&amp;"",CHAR(160)," "))))&gt;0)),"Заполнено","Уточнить")),"Уточнить")</x:f>
      </x:c>
    </x:row>
    <x:row r="22" ht="28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8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8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8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8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8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</x:sheetData>
  <x:conditionalFormatting sqref="J10:J21">
    <x:cfRule type="expression" dxfId="0" priority="1">
      <x:formula>$J10="Уточнить"</x:formula>
    </x:cfRule>
  </x:conditionalFormatting>
  <x:dataValidations count="1">
    <x:dataValidation type="list" sqref="B10:B21">
      <x:formula1>"Работа,Материал,Доставка,Прочее"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4fafc8d7e294af3"/>
  </x:tableParts>
</x:worksheet>
</file>

<file path=xl/worksheets/sheet4.xml><?xml version="1.0" encoding="utf-8"?>
<x:worksheet xmlns:x="http://schemas.openxmlformats.org/spreadsheetml/2006/main">
  <x:sheetPr>
    <x:tabColor rgb="FF40573D"/>
  </x:sheetPr>
  <x:sheetViews>
    <x:sheetView showGridLines="0" workbookViewId="0"/>
  </x:sheetViews>
  <x:sheetFormatPr defaultRowHeight="15"/>
  <x:cols>
    <x:col min="1" max="1" width="52" hidden="0" customWidth="1"/>
    <x:col min="2" max="2" width="34" hidden="0" customWidth="1"/>
    <x:col min="3" max="3" width="23" hidden="0" customWidth="1"/>
    <x:col min="4" max="4" width="30" hidden="0" customWidth="1"/>
    <x:col min="5" max="5" width="29" hidden="0" customWidth="1"/>
    <x:col min="6" max="6" width="42" hidden="0" customWidth="1"/>
  </x:cols>
  <x:sheetData>
    <x:row r="1" ht="28" customHeight="1">
      <x:c r="A1" s="3" t="str">
        <x:v>Итоги и этапы</x:v>
      </x:c>
      <x:c r="B1" s="2"/>
      <x:c r="C1" s="2"/>
      <x:c r="D1" s="2"/>
      <x:c r="E1" s="2"/>
      <x:c r="F1" s="2"/>
    </x:row>
    <x:row r="2" ht="28" customHeight="1">
      <x:c r="A2" s="2" t="str">
        <x:v>Заполненных позиций</x:v>
      </x:c>
      <x:c r="B2" s="28" t="n">
        <x:f>COUNTIFS(SmetaRows[Статус],"Заполнено")</x:f>
        <x:v>0</x:v>
      </x:c>
      <x:c r="C2" s="2"/>
      <x:c r="D2" s="2"/>
      <x:c r="E2" s="2"/>
      <x:c r="F2" s="2"/>
    </x:row>
    <x:row r="3" ht="28" customHeight="1">
      <x:c r="A3" s="2" t="str">
        <x:v>Позиций с уточнениями</x:v>
      </x:c>
      <x:c r="B3" s="28" t="n">
        <x:f>COUNTIFS(SmetaRows[Статус],"Уточнить")</x:f>
        <x:v>0</x:v>
      </x:c>
      <x:c r="C3" s="2"/>
      <x:c r="D3" s="2"/>
      <x:c r="E3" s="2"/>
      <x:c r="F3" s="2"/>
    </x:row>
    <x:row r="4" ht="28" customHeight="1">
      <x:c r="A4" s="2" t="str">
        <x:v>Сумма заполненных строк, ₽</x:v>
      </x:c>
      <x:c r="B4" s="29" t="str">
        <x:f>IF(B2=0,"",SUM(SmetaRows[Сумма]))</x:f>
      </x:c>
      <x:c r="C4" s="15" t="str">
        <x:v>Промежуточная сумма; строки с уточнениями не включены.</x:v>
      </x:c>
      <x:c r="D4" s="2"/>
      <x:c r="E4" s="2"/>
      <x:c r="F4" s="2"/>
    </x:row>
    <x:row r="5" ht="36" customHeight="1">
      <x:c r="A5" s="26" t="str">
        <x:v>Итог по указанному составу, ₽</x:v>
      </x:c>
      <x:c r="B5" s="30" t="str">
        <x:f>IF(AND(B2&gt;0,B3=0,'Условия'!B18="Да",'Условия'!B19="Да",LEN(TRIM(CLEAN(SUBSTITUTE('Условия'!B6&amp;"",CHAR(160)," "))))&gt;0,LEN(TRIM(CLEAN(SUBSTITUTE('Условия'!B8&amp;"",CHAR(160)," "))))&gt;0),B4,"")</x:f>
      </x:c>
      <x:c r="C5" s="2"/>
      <x:c r="D5" s="2"/>
      <x:c r="E5" s="2"/>
      <x:c r="F5" s="2"/>
    </x:row>
    <x:row r="6" ht="28" customHeight="1">
      <x:c r="A6" s="2" t="str">
        <x:v>Статус итога</x:v>
      </x:c>
      <x:c r="B6" s="17" t="str">
        <x:f>IF(ISNUMBER(B5),"Итог определён","Требует уточнений")</x:f>
        <x:v>Требует уточнений</x:v>
      </x:c>
      <x:c r="C6" s="15" t="str">
        <x:v>Проверьте строки, состав и подтверждения в «Условиях».</x:v>
      </x:c>
      <x:c r="D6" s="2"/>
      <x:c r="E6" s="2"/>
      <x:c r="F6" s="2"/>
    </x:row>
    <x:row r="7" ht="28" customHeight="1">
      <x:c r="A7" s="2"/>
      <x:c r="B7" s="17"/>
      <x:c r="C7" s="2"/>
      <x:c r="D7" s="2"/>
      <x:c r="E7" s="2"/>
      <x:c r="F7" s="2"/>
    </x:row>
    <x:row r="8" ht="28" customHeight="1">
      <x:c r="A8" s="2" t="str">
        <x:v>Сумма заполненного графика, ₽</x:v>
      </x:c>
      <x:c r="B8" s="29" t="str">
        <x:f>IF(AND(COUNTIFS(PaymentRows[Статус],"Заполнено")&gt;0,COUNTIFS(PaymentRows[Статус],"Уточнить")=0),ROUND(SUM(PaymentRows[Сумма]),2),"")</x:f>
      </x:c>
      <x:c r="C8" s="15" t="str">
        <x:v>График оплаты не прибавляется к смете.</x:v>
      </x:c>
      <x:c r="D8" s="2"/>
      <x:c r="E8" s="2"/>
      <x:c r="F8" s="2"/>
    </x:row>
    <x:row r="9" ht="28" customHeight="1">
      <x:c r="A9" s="2" t="str">
        <x:v>Платежи минус итог сметы, ₽</x:v>
      </x:c>
      <x:c r="B9" s="29" t="str">
        <x:f>IF(AND(ISNUMBER($B$5),ISNUMBER(B8)),ROUND(B8-$B$5,2),"")</x:f>
      </x:c>
      <x:c r="C9" s="2"/>
      <x:c r="D9" s="2"/>
      <x:c r="E9" s="2"/>
      <x:c r="F9" s="2"/>
    </x:row>
    <x:row r="10" ht="28" customHeight="1">
      <x:c r="A10" s="2" t="str">
        <x:v>Контроль графика</x:v>
      </x:c>
      <x:c r="B10" s="17" t="str">
        <x:f>IF(ISNUMBER(B9),IF(B9=0,"Суммы совпадают","Расхождение платежей"),"Нет итога или графика")</x:f>
        <x:v>Нет итога или графика</x:v>
      </x:c>
      <x:c r="C10" s="15" t="str">
        <x:v>Совпадение сумм не подтверждает наступление событий оплаты.</x:v>
      </x:c>
      <x:c r="D10" s="2"/>
      <x:c r="E10" s="2"/>
      <x:c r="F10" s="2"/>
    </x:row>
    <x:row r="11" ht="28" customHeight="1">
      <x:c r="A11" s="2"/>
      <x:c r="B11" s="2"/>
      <x:c r="C11" s="2"/>
      <x:c r="D11" s="2"/>
      <x:c r="E11" s="2"/>
      <x:c r="F11" s="2"/>
    </x:row>
    <x:row r="12" ht="28" customHeight="1">
      <x:c r="A12" s="15" t="str">
        <x:v>Итог относится только к перечисленному и подтверждённому составу. Он не подтверждает полноту всех работ на объекте.</x:v>
      </x:c>
      <x:c r="B12" s="2"/>
      <x:c r="C12" s="2"/>
      <x:c r="D12" s="2"/>
      <x:c r="E12" s="2"/>
      <x:c r="F12" s="2"/>
    </x:row>
    <x:row r="13" ht="28" customHeight="1">
      <x:c r="A13" s="2"/>
      <x:c r="B13" s="2"/>
      <x:c r="C13" s="2"/>
      <x:c r="D13" s="2"/>
      <x:c r="E13" s="2"/>
      <x:c r="F13" s="2"/>
    </x:row>
    <x:row r="14" ht="28" customHeight="1">
      <x:c r="A14" s="3" t="str">
        <x:v>Этапы работ</x:v>
      </x:c>
      <x:c r="B14" s="2"/>
      <x:c r="C14" s="2"/>
      <x:c r="D14" s="2"/>
      <x:c r="E14" s="2"/>
      <x:c r="F14" s="2"/>
    </x:row>
    <x:row r="15" ht="28" customHeight="1">
      <x:c r="A15" s="2"/>
      <x:c r="B15" s="2"/>
      <x:c r="C15" s="2"/>
      <x:c r="D15" s="2"/>
      <x:c r="E15" s="2"/>
      <x:c r="F15" s="2"/>
    </x:row>
    <x:row r="16" ht="42" customHeight="1">
      <x:c r="A16" s="11" t="str">
        <x:v>Этап</x:v>
      </x:c>
      <x:c r="B16" s="11" t="str">
        <x:v>Результат</x:v>
      </x:c>
      <x:c r="C16" s="11" t="str">
        <x:v>ID позиций</x:v>
      </x:c>
      <x:c r="D16" s="11" t="str">
        <x:v>Событие начала</x:v>
      </x:c>
      <x:c r="E16" s="11" t="str">
        <x:v>Срок</x:v>
      </x:c>
      <x:c r="F16" s="11" t="str">
        <x:v>Как проверяется результат</x:v>
      </x:c>
    </x:row>
    <x:row r="17" ht="62" customHeight="1">
      <x:c r="A17" s="12"/>
      <x:c r="B17" s="12"/>
      <x:c r="C17" s="12"/>
      <x:c r="D17" s="12"/>
      <x:c r="E17" s="12"/>
      <x:c r="F17" s="12"/>
    </x:row>
    <x:row r="18" ht="62" customHeight="1">
      <x:c r="A18" s="12"/>
      <x:c r="B18" s="12"/>
      <x:c r="C18" s="12"/>
      <x:c r="D18" s="12"/>
      <x:c r="E18" s="12"/>
      <x:c r="F18" s="12"/>
    </x:row>
    <x:row r="19" ht="62" customHeight="1">
      <x:c r="A19" s="12"/>
      <x:c r="B19" s="12"/>
      <x:c r="C19" s="12"/>
      <x:c r="D19" s="12"/>
      <x:c r="E19" s="12"/>
      <x:c r="F19" s="12"/>
    </x:row>
    <x:row r="20" ht="62" customHeight="1">
      <x:c r="A20" s="12"/>
      <x:c r="B20" s="12"/>
      <x:c r="C20" s="12"/>
      <x:c r="D20" s="12"/>
      <x:c r="E20" s="12"/>
      <x:c r="F20" s="12"/>
    </x:row>
    <x:row r="21" ht="28" customHeight="1">
      <x:c r="A21" s="2"/>
      <x:c r="B21" s="2"/>
      <x:c r="C21" s="2"/>
      <x:c r="D21" s="2"/>
      <x:c r="E21" s="2"/>
      <x:c r="F21" s="2"/>
    </x:row>
    <x:row r="22" ht="28" customHeight="1">
      <x:c r="A22" s="3" t="str">
        <x:v>График платежей</x:v>
      </x:c>
      <x:c r="B22" s="2"/>
      <x:c r="C22" s="2"/>
      <x:c r="D22" s="2"/>
      <x:c r="E22" s="2"/>
      <x:c r="F22" s="2"/>
    </x:row>
    <x:row r="23" ht="28" customHeight="1">
      <x:c r="A23" s="2"/>
      <x:c r="B23" s="2"/>
      <x:c r="C23" s="2"/>
      <x:c r="D23" s="2"/>
      <x:c r="E23" s="2"/>
      <x:c r="F23" s="2"/>
    </x:row>
    <x:row r="24" ht="42" customHeight="1">
      <x:c r="A24" s="11" t="str">
        <x:v>Платёж</x:v>
      </x:c>
      <x:c r="B24" s="11" t="str">
        <x:v>Событие</x:v>
      </x:c>
      <x:c r="C24" s="11" t="str">
        <x:v>Сумма</x:v>
      </x:c>
      <x:c r="D24" s="11" t="str">
        <x:v>Срок</x:v>
      </x:c>
      <x:c r="E24" s="11" t="str">
        <x:v>Комментарий</x:v>
      </x:c>
      <x:c r="F24" s="11" t="str">
        <x:v>Статус</x:v>
      </x:c>
    </x:row>
    <x:row r="25" ht="58" customHeight="1">
      <x:c r="A25" s="12"/>
      <x:c r="B25" s="12"/>
      <x:c r="C25" s="31"/>
      <x:c r="D25" s="12"/>
      <x:c r="E25" s="12"/>
      <x:c r="F25" s="18" t="str">
        <x:f>IFERROR(IF(COUNTA(A25:E25)=0,"",IF(AND(LEN(TRIM(CLEAN(SUBSTITUTE(A25&amp;"",CHAR(160)," "))))&gt;0,LEN(TRIM(CLEAN(SUBSTITUTE(B25&amp;"",CHAR(160)," "))))&gt;0,LEN(TRIM(CLEAN(SUBSTITUTE(D25&amp;"",CHAR(160)," "))))&gt;0,ISNUMBER(C25),C25&gt;=0,OR(C25&gt;0,LEN(TRIM(CLEAN(SUBSTITUTE(E25&amp;"",CHAR(160)," "))))&gt;0)),"Заполнено","Уточнить")),"Уточнить")</x:f>
      </x:c>
    </x:row>
    <x:row r="26" ht="58" customHeight="1">
      <x:c r="A26" s="12"/>
      <x:c r="B26" s="12"/>
      <x:c r="C26" s="31"/>
      <x:c r="D26" s="12"/>
      <x:c r="E26" s="12"/>
      <x:c r="F26" s="18" t="str">
        <x:f>IFERROR(IF(COUNTA(A26:E26)=0,"",IF(AND(LEN(TRIM(CLEAN(SUBSTITUTE(A26&amp;"",CHAR(160)," "))))&gt;0,LEN(TRIM(CLEAN(SUBSTITUTE(B26&amp;"",CHAR(160)," "))))&gt;0,LEN(TRIM(CLEAN(SUBSTITUTE(D26&amp;"",CHAR(160)," "))))&gt;0,ISNUMBER(C26),C26&gt;=0,OR(C26&gt;0,LEN(TRIM(CLEAN(SUBSTITUTE(E26&amp;"",CHAR(160)," "))))&gt;0)),"Заполнено","Уточнить")),"Уточнить")</x:f>
      </x:c>
    </x:row>
    <x:row r="27" ht="58" customHeight="1">
      <x:c r="A27" s="12"/>
      <x:c r="B27" s="12"/>
      <x:c r="C27" s="31"/>
      <x:c r="D27" s="12"/>
      <x:c r="E27" s="12"/>
      <x:c r="F27" s="18" t="str">
        <x:f>IFERROR(IF(COUNTA(A27:E27)=0,"",IF(AND(LEN(TRIM(CLEAN(SUBSTITUTE(A27&amp;"",CHAR(160)," "))))&gt;0,LEN(TRIM(CLEAN(SUBSTITUTE(B27&amp;"",CHAR(160)," "))))&gt;0,LEN(TRIM(CLEAN(SUBSTITUTE(D27&amp;"",CHAR(160)," "))))&gt;0,ISNUMBER(C27),C27&gt;=0,OR(C27&gt;0,LEN(TRIM(CLEAN(SUBSTITUTE(E27&amp;"",CHAR(160)," "))))&gt;0)),"Заполнено","Уточнить")),"Уточнить")</x:f>
      </x:c>
    </x:row>
    <x:row r="28" ht="58" customHeight="1">
      <x:c r="A28" s="12"/>
      <x:c r="B28" s="12"/>
      <x:c r="C28" s="31"/>
      <x:c r="D28" s="12"/>
      <x:c r="E28" s="12"/>
      <x:c r="F28" s="18" t="str">
        <x:f>IFERROR(IF(COUNTA(A28:E28)=0,"",IF(AND(LEN(TRIM(CLEAN(SUBSTITUTE(A28&amp;"",CHAR(160)," "))))&gt;0,LEN(TRIM(CLEAN(SUBSTITUTE(B28&amp;"",CHAR(160)," "))))&gt;0,LEN(TRIM(CLEAN(SUBSTITUTE(D28&amp;"",CHAR(160)," "))))&gt;0,ISNUMBER(C28),C28&gt;=0,OR(C28&gt;0,LEN(TRIM(CLEAN(SUBSTITUTE(E28&amp;"",CHAR(160)," "))))&gt;0)),"Заполнено","Уточнить")),"Уточнить")</x:f>
      </x:c>
    </x:row>
    <x:row r="29" ht="58" customHeight="1">
      <x:c r="A29" s="12"/>
      <x:c r="B29" s="12"/>
      <x:c r="C29" s="31"/>
      <x:c r="D29" s="12"/>
      <x:c r="E29" s="12"/>
      <x:c r="F29" s="18" t="str">
        <x:f>IFERROR(IF(COUNTA(A29:E29)=0,"",IF(AND(LEN(TRIM(CLEAN(SUBSTITUTE(A29&amp;"",CHAR(160)," "))))&gt;0,LEN(TRIM(CLEAN(SUBSTITUTE(B29&amp;"",CHAR(160)," "))))&gt;0,LEN(TRIM(CLEAN(SUBSTITUTE(D29&amp;"",CHAR(160)," "))))&gt;0,ISNUMBER(C29),C29&gt;=0,OR(C29&gt;0,LEN(TRIM(CLEAN(SUBSTITUTE(E29&amp;"",CHAR(160)," "))))&gt;0)),"Заполнено","Уточнить")),"Уточнить")</x:f>
      </x:c>
    </x:row>
    <x:row r="30" ht="58" customHeight="1">
      <x:c r="A30" s="12"/>
      <x:c r="B30" s="12"/>
      <x:c r="C30" s="31"/>
      <x:c r="D30" s="12"/>
      <x:c r="E30" s="12"/>
      <x:c r="F30" s="18" t="str">
        <x:f>IFERROR(IF(COUNTA(A30:E30)=0,"",IF(AND(LEN(TRIM(CLEAN(SUBSTITUTE(A30&amp;"",CHAR(160)," "))))&gt;0,LEN(TRIM(CLEAN(SUBSTITUTE(B30&amp;"",CHAR(160)," "))))&gt;0,LEN(TRIM(CLEAN(SUBSTITUTE(D30&amp;"",CHAR(160)," "))))&gt;0,ISNUMBER(C30),C30&gt;=0,OR(C30&gt;0,LEN(TRIM(CLEAN(SUBSTITUTE(E30&amp;"",CHAR(160)," "))))&gt;0)),"Заполнено","Уточнить")),"Уточнить")</x:f>
      </x:c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15" t="str">
        <x:v>Начатая строка платежа должна содержать название, событие, сумму и срок. Для нулевой суммы поясните причину.</x:v>
      </x:c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  <x:row r="34" ht="28" customHeight="1">
      <x:c r="A34" s="2"/>
      <x:c r="B34" s="2"/>
      <x:c r="C34" s="2"/>
      <x:c r="D34" s="2"/>
      <x:c r="E34" s="2"/>
      <x:c r="F34" s="2"/>
    </x:row>
  </x:sheetData>
  <x:conditionalFormatting sqref="B6:B6">
    <x:cfRule type="expression" dxfId="1" priority="1">
      <x:formula>NOT(ISNUMBER(B5))</x:formula>
    </x:cfRule>
  </x:conditionalFormatting>
  <x:conditionalFormatting sqref="B10:B10">
    <x:cfRule type="expression" dxfId="2" priority="2">
      <x:formula>OR(NOT(ISNUMBER(B9)),B9&lt;&gt;0)</x:formula>
    </x:cfRule>
  </x:conditionalFormatting>
  <x:conditionalFormatting sqref="F25:F30">
    <x:cfRule type="expression" dxfId="3" priority="3">
      <x:formula>$F25="Уточнить"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0573ead4282748df"/>
  </x:tableParts>
</x:worksheet>
</file>